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14_{1B5BC8B1-8162-455D-B682-C0348EE95C71}" xr6:coauthVersionLast="47" xr6:coauthVersionMax="47" xr10:uidLastSave="{00000000-0000-0000-0000-000000000000}"/>
  <bookViews>
    <workbookView xWindow="-50" yWindow="-50" windowWidth="19300" windowHeight="10300" tabRatio="707" xr2:uid="{00000000-000D-0000-FFFF-FFFF00000000}"/>
  </bookViews>
  <sheets>
    <sheet name="Beginpagina" sheetId="10" r:id="rId1"/>
    <sheet name="Personeelskosten" sheetId="19"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<sst xmlns="http://schemas.openxmlformats.org/spreadsheetml/2006/main" count="278" uniqueCount="117">
  <si>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</si>
  <si>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</si>
  <si>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</si>
  <si>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</si>
  <si>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</si>
  <si>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</si>
  <si>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</si>
  <si>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</si>
  <si>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</si>
  <si>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</si>
  <si>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</si>
  <si>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</si>
  <si>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</si>
  <si>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</si>
  <si>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</si>
  <si>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</si>
  <si>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</si>
  <si>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</si>
  <si>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</si>
  <si>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</si>
  <si>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</si>
  <si>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</si>
  <si>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</si>
  <si>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</si>
  <si>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</si>
  <si>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</si>
  <si>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</si>
  <si>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</si>
  <si>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</si>
  <si>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</si>
  <si>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</si>
  <si>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</si>
  <si>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</si>
  <si>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</si>
  <si>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</si>
  <si>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</si>
  <si>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</si>
  <si>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</si>
  <si>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</si>
  <si>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</si>
  <si>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</si>
  <si>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</si>
  <si>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</si>
  <si>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</si>
  <si>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</si>
  <si>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</si>
  <si>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</si>
  <si>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</si>
  <si>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</si>
  <si>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</si>
  <si>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</si>
  <si>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</si>
  <si>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</si>
  <si>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</si>
  <si>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</si>
  <si>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</si>
  <si>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</si>
  <si>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</si>
  <si>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</si>
  <si>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</si>
  <si>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</si>
  <si>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</si>
  <si>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</si>
  <si>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</si>
  <si>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</si>
  <si>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</si>
  <si>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</si>
  <si>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</si>
  <si>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</si>
  <si>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</si>
  <si>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</si>
  <si>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</si>
  <si>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</si>
  <si>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</si>
  <si>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</si>
  <si>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</si>
  <si>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</si>
  <si>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</si>
  <si>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</si>
  <si>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</si>
  <si>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</si>
  <si>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</si>
  <si>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</si>
  <si>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</si>
  <si>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</si>
  <si>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</si>
  <si>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</si>
  <si>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</si>
  <si>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</si>
  <si>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</si>
  <si>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</si>
  <si>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</si>
  <si>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</si>
  <si>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</si>
  <si>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</si>
  <si>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</si>
  <si>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</si>
  <si>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</si>
  <si>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</si>
  <si>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</si>
  <si>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</si>
  <si>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</si>
  <si>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</si>
  <si>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</si>
  <si>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</si>
  <si>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</si>
  <si>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</si>
  <si>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</si>
  <si>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</si>
  <si>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</si>
  <si>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</si>
  <si>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</si>
  <si>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</si>
  <si>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</si>
  <si>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</si>
  <si>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Bibliotheekinnovatie</t>
  </si>
  <si>
    <t>Paragraaf 7.14 Bibliotheek van de toekomst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</si>
</sst>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0" fontId="9" fillId="2" borderId="0" xfId="0" applyFont="1" applyFill="1" applyAlignment="1">
      <alignment horizontal="left" vertical="top" wrapText="1"/>
    </xf>
    <xf numFmtId="170" fontId="2" fillId="2" borderId="0" xfId="0" applyNumberFormat="1" applyFont="1" applyFill="1" applyAlignment="1">
      <alignment horizontal="center" vertical="center" wrapText="1"/>
    </xf>
    <xf numFmtId="0" fontId="2" fillId="2" borderId="0" xfId="0" applyFont="1" applyFill="1" applyAlignment="1">
      <alignment horizontal="left" vertical="center" wrapText="1" inden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18" fillId="2" borderId="0" xfId="0" applyNumberFormat="1" applyFon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5" fillId="5" borderId="28"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xf numFmtId="0" fontId="3" fillId="10" borderId="22" xfId="0" applyFont="1" applyFill="1" applyBorder="1" applyAlignment="1">
      <alignment horizontal="left" vertical="center" inden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292100</xdr:colOff>
      <xdr:row>5</xdr:row>
      <xdr:rowOff>29159</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419929</xdr:colOff>
      <xdr:row>8</xdr:row>
      <xdr:rowOff>161417</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217004</xdr:colOff>
      <xdr:row>5</xdr:row>
      <xdr:rowOff>26920</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2963611</xdr:colOff>
      <xdr:row>48</xdr:row>
      <xdr:rowOff>52245</xdr:rowOff>
    </xdr:from>
    <xdr:to>
      <xdr:col>6</xdr:col>
      <xdr:colOff>247579</xdr:colOff>
      <xdr:row>50</xdr:row>
      <xdr:rowOff>14857</xdr:rowOff>
    </xdr:to>
    <xdr:sp macro="" textlink="">
      <xdr:nvSpPr>
        <xdr:cNvPr id="5" name="ga naar Personeels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297111" y="8281845"/>
          <a:ext cx="2306818"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50</xdr:row>
      <xdr:rowOff>103045</xdr:rowOff>
    </xdr:from>
    <xdr:to>
      <xdr:col>6</xdr:col>
      <xdr:colOff>237785</xdr:colOff>
      <xdr:row>52</xdr:row>
      <xdr:rowOff>47321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87317" y="8586645"/>
          <a:ext cx="2306818" cy="1982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53</xdr:row>
      <xdr:rowOff>49070</xdr:rowOff>
    </xdr:from>
    <xdr:to>
      <xdr:col>6</xdr:col>
      <xdr:colOff>237785</xdr:colOff>
      <xdr:row>55</xdr:row>
      <xdr:rowOff>11554</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277792" y="8840645"/>
          <a:ext cx="2313168" cy="2101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53</xdr:row>
      <xdr:rowOff>26845</xdr:rowOff>
    </xdr:from>
    <xdr:to>
      <xdr:col>6</xdr:col>
      <xdr:colOff>237785</xdr:colOff>
      <xdr:row>54</xdr:row>
      <xdr:rowOff>117171</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87317" y="8891445"/>
          <a:ext cx="2306818"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140630</xdr:colOff>
      <xdr:row>43</xdr:row>
      <xdr:rowOff>52245</xdr:rowOff>
    </xdr:from>
    <xdr:to>
      <xdr:col>11</xdr:col>
      <xdr:colOff>256409</xdr:colOff>
      <xdr:row>45</xdr:row>
      <xdr:rowOff>15571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04630" y="8440595"/>
          <a:ext cx="2890729"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115745</xdr:rowOff>
    </xdr:from>
    <xdr:to>
      <xdr:col>11</xdr:col>
      <xdr:colOff>256409</xdr:colOff>
      <xdr:row>47</xdr:row>
      <xdr:rowOff>65511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198280" y="8716820"/>
          <a:ext cx="2887554" cy="19741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140630</xdr:colOff>
      <xdr:row>45</xdr:row>
      <xdr:rowOff>103045</xdr:rowOff>
    </xdr:from>
    <xdr:to>
      <xdr:col>11</xdr:col>
      <xdr:colOff>256409</xdr:colOff>
      <xdr:row>47</xdr:row>
      <xdr:rowOff>60021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204630" y="8745395"/>
          <a:ext cx="2890729"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158846</xdr:colOff>
      <xdr:row>43</xdr:row>
      <xdr:rowOff>52245</xdr:rowOff>
    </xdr:from>
    <xdr:to>
      <xdr:col>7</xdr:col>
      <xdr:colOff>49421</xdr:colOff>
      <xdr:row>45</xdr:row>
      <xdr:rowOff>23305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2032096" y="8440595"/>
          <a:ext cx="2081325" cy="2250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158847</xdr:colOff>
      <xdr:row>56</xdr:row>
      <xdr:rowOff>52245</xdr:rowOff>
    </xdr:from>
    <xdr:to>
      <xdr:col>10</xdr:col>
      <xdr:colOff>601872</xdr:colOff>
      <xdr:row>58</xdr:row>
      <xdr:rowOff>15571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4133947" y="12085495"/>
          <a:ext cx="2506775"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52245</xdr:rowOff>
    </xdr:from>
    <xdr:to>
      <xdr:col>7</xdr:col>
      <xdr:colOff>88053</xdr:colOff>
      <xdr:row>58</xdr:row>
      <xdr:rowOff>23305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806671" y="12085495"/>
          <a:ext cx="2256482" cy="2250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678468</xdr:colOff>
      <xdr:row>58</xdr:row>
      <xdr:rowOff>103045</xdr:rowOff>
    </xdr:from>
    <xdr:to>
      <xdr:col>7</xdr:col>
      <xdr:colOff>97578</xdr:colOff>
      <xdr:row>60</xdr:row>
      <xdr:rowOff>55055</xdr:rowOff>
    </xdr:to>
    <xdr:sp macro="" textlink="">
      <xdr:nvSpPr>
        <xdr:cNvPr id="28" name="terug naar Personeelskosten">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821468" y="12390295"/>
          <a:ext cx="2251210" cy="20601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58595</xdr:rowOff>
    </xdr:from>
    <xdr:to>
      <xdr:col>10</xdr:col>
      <xdr:colOff>560500</xdr:colOff>
      <xdr:row>58</xdr:row>
      <xdr:rowOff>29382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4095750" y="12041045"/>
          <a:ext cx="25036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12</xdr:col>
      <xdr:colOff>298449</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140688</xdr:colOff>
      <xdr:row>43</xdr:row>
      <xdr:rowOff>52219</xdr:rowOff>
    </xdr:from>
    <xdr:to>
      <xdr:col>10</xdr:col>
      <xdr:colOff>238036</xdr:colOff>
      <xdr:row>45</xdr:row>
      <xdr:rowOff>14086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172938" y="8846969"/>
          <a:ext cx="2243648" cy="21586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635095</xdr:colOff>
      <xdr:row>43</xdr:row>
      <xdr:rowOff>52219</xdr:rowOff>
    </xdr:from>
    <xdr:to>
      <xdr:col>7</xdr:col>
      <xdr:colOff>66982</xdr:colOff>
      <xdr:row>45</xdr:row>
      <xdr:rowOff>22985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78095" y="8846969"/>
          <a:ext cx="2321137" cy="2247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103019</xdr:rowOff>
    </xdr:from>
    <xdr:to>
      <xdr:col>7</xdr:col>
      <xdr:colOff>66982</xdr:colOff>
      <xdr:row>47</xdr:row>
      <xdr:rowOff>53831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778095" y="9151769"/>
          <a:ext cx="2321137" cy="2048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635095</xdr:colOff>
      <xdr:row>48</xdr:row>
      <xdr:rowOff>26819</xdr:rowOff>
    </xdr:from>
    <xdr:to>
      <xdr:col>7</xdr:col>
      <xdr:colOff>66982</xdr:colOff>
      <xdr:row>49</xdr:row>
      <xdr:rowOff>119601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78095" y="9456569"/>
          <a:ext cx="2321137" cy="21978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13</xdr:col>
      <xdr:colOff>6458</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141261</xdr:colOff>
      <xdr:row>43</xdr:row>
      <xdr:rowOff>52274</xdr:rowOff>
    </xdr:from>
    <xdr:to>
      <xdr:col>10</xdr:col>
      <xdr:colOff>238036</xdr:colOff>
      <xdr:row>45</xdr:row>
      <xdr:rowOff>2972</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944911" y="8364424"/>
          <a:ext cx="2141475" cy="2046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635088</xdr:colOff>
      <xdr:row>43</xdr:row>
      <xdr:rowOff>52274</xdr:rowOff>
    </xdr:from>
    <xdr:to>
      <xdr:col>7</xdr:col>
      <xdr:colOff>67725</xdr:colOff>
      <xdr:row>45</xdr:row>
      <xdr:rowOff>23688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720938" y="8364424"/>
          <a:ext cx="2150437" cy="22541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103074</xdr:rowOff>
    </xdr:from>
    <xdr:to>
      <xdr:col>7</xdr:col>
      <xdr:colOff>67725</xdr:colOff>
      <xdr:row>47</xdr:row>
      <xdr:rowOff>62341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720938" y="8669224"/>
          <a:ext cx="2150437" cy="21326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635088</xdr:colOff>
      <xdr:row>48</xdr:row>
      <xdr:rowOff>26874</xdr:rowOff>
    </xdr:from>
    <xdr:to>
      <xdr:col>7</xdr:col>
      <xdr:colOff>67725</xdr:colOff>
      <xdr:row>49</xdr:row>
      <xdr:rowOff>118522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720938" y="8974024"/>
          <a:ext cx="2150437" cy="2186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106249</xdr:rowOff>
    </xdr:from>
    <xdr:to>
      <xdr:col>7</xdr:col>
      <xdr:colOff>67725</xdr:colOff>
      <xdr:row>52</xdr:row>
      <xdr:rowOff>72793</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712585" y="9231199"/>
          <a:ext cx="2155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141006</xdr:colOff>
      <xdr:row>48</xdr:row>
      <xdr:rowOff>52237</xdr:rowOff>
    </xdr:from>
    <xdr:to>
      <xdr:col>10</xdr:col>
      <xdr:colOff>238036</xdr:colOff>
      <xdr:row>50</xdr:row>
      <xdr:rowOff>15719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4128806" y="9234337"/>
          <a:ext cx="2122680" cy="21748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103037</xdr:rowOff>
    </xdr:from>
    <xdr:to>
      <xdr:col>7</xdr:col>
      <xdr:colOff>67395</xdr:colOff>
      <xdr:row>52</xdr:row>
      <xdr:rowOff>53546</xdr:rowOff>
    </xdr:to>
    <xdr:sp macro="" textlink="">
      <xdr:nvSpPr>
        <xdr:cNvPr id="10" name="terug naar Personeelskosten">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739991" y="9539137"/>
          <a:ext cx="2315204" cy="2045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635091</xdr:colOff>
      <xdr:row>53</xdr:row>
      <xdr:rowOff>26837</xdr:rowOff>
    </xdr:from>
    <xdr:to>
      <xdr:col>7</xdr:col>
      <xdr:colOff>67395</xdr:colOff>
      <xdr:row>54</xdr:row>
      <xdr:rowOff>114884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739991" y="9843937"/>
          <a:ext cx="2315204" cy="2150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106212</xdr:rowOff>
    </xdr:from>
    <xdr:to>
      <xdr:col>7</xdr:col>
      <xdr:colOff>69037</xdr:colOff>
      <xdr:row>57</xdr:row>
      <xdr:rowOff>79959</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732108" y="10116987"/>
          <a:ext cx="2318379"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635091</xdr:colOff>
      <xdr:row>48</xdr:row>
      <xdr:rowOff>52237</xdr:rowOff>
    </xdr:from>
    <xdr:to>
      <xdr:col>7</xdr:col>
      <xdr:colOff>67395</xdr:colOff>
      <xdr:row>50</xdr:row>
      <xdr:rowOff>23206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739991" y="9234337"/>
          <a:ext cx="2315204" cy="22496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103075</xdr:rowOff>
    </xdr:from>
    <xdr:to>
      <xdr:col>3</xdr:col>
      <xdr:colOff>2924589</xdr:colOff>
      <xdr:row>76</xdr:row>
      <xdr:rowOff>61514</xdr:rowOff>
    </xdr:to>
    <xdr:sp macro="" textlink="">
      <xdr:nvSpPr>
        <xdr:cNvPr id="11" name="terug naar Personeelskosten">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13751" y="12517325"/>
          <a:ext cx="2298288" cy="21243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77</xdr:row>
      <xdr:rowOff>26875</xdr:rowOff>
    </xdr:from>
    <xdr:to>
      <xdr:col>3</xdr:col>
      <xdr:colOff>2905539</xdr:colOff>
      <xdr:row>78</xdr:row>
      <xdr:rowOff>118524</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94701" y="12822125"/>
          <a:ext cx="2298288" cy="2186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368551" y="5761156"/>
          <a:ext cx="985588" cy="184985"/>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106251</xdr:rowOff>
    </xdr:from>
    <xdr:to>
      <xdr:col>3</xdr:col>
      <xdr:colOff>2869990</xdr:colOff>
      <xdr:row>81</xdr:row>
      <xdr:rowOff>79145</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762125" y="13088826"/>
          <a:ext cx="228896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368551" y="5520649"/>
          <a:ext cx="985588" cy="184985"/>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368551" y="5285338"/>
          <a:ext cx="985588" cy="18736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52275</xdr:rowOff>
    </xdr:from>
    <xdr:to>
      <xdr:col>3</xdr:col>
      <xdr:colOff>2867439</xdr:colOff>
      <xdr:row>74</xdr:row>
      <xdr:rowOff>23688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756601" y="12212525"/>
          <a:ext cx="2298288" cy="22541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 zeroHeight="1" x14ac:dyDescent="0.2"/>
  <cols>
    <col min="1" max="2" width="2.8984375" style="3" customWidth="1"/>
    <col min="3" max="3" width="15.19921875" style="3" customWidth="1"/>
    <col min="4" max="4" width="57.09765625" style="3" customWidth="1"/>
    <col min="5" max="5" width="13" style="3" customWidth="1"/>
    <col min="6" max="7" width="9"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116</v>
      </c>
      <c r="E7" s="2"/>
      <c r="F7" s="2"/>
      <c r="G7" s="2"/>
    </row>
    <row r="8" spans="1:14" x14ac:dyDescent="0.2">
      <c r="C8" s="2"/>
      <c r="D8" s="2"/>
      <c r="E8" s="2"/>
      <c r="F8" s="2"/>
      <c r="G8" s="2"/>
    </row>
    <row r="9" spans="1:14" ht="15" x14ac:dyDescent="0.3">
      <c r="C9" s="31" t="s">
        <v>28</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35" t="s">
        <v>2</v>
      </c>
      <c r="D13" s="235"/>
      <c r="E13" s="232"/>
      <c r="F13" s="233"/>
      <c r="G13" s="233"/>
      <c r="H13" s="233"/>
      <c r="I13" s="234"/>
    </row>
    <row r="14" spans="1:14" ht="8.25" customHeight="1" thickBot="1" x14ac:dyDescent="0.25">
      <c r="C14" s="6"/>
      <c r="D14" s="6"/>
      <c r="E14" s="6"/>
      <c r="F14" s="6"/>
      <c r="G14" s="18"/>
    </row>
    <row r="15" spans="1:14" ht="12" thickBot="1" x14ac:dyDescent="0.3">
      <c r="C15" s="231" t="s">
        <v>3</v>
      </c>
      <c r="D15" s="231"/>
      <c r="E15" s="232"/>
      <c r="F15" s="233"/>
      <c r="G15" s="233"/>
      <c r="H15" s="233"/>
      <c r="I15" s="234"/>
    </row>
    <row r="16" spans="1:14" ht="8.25" customHeight="1" thickBot="1" x14ac:dyDescent="0.25">
      <c r="C16"/>
      <c r="D16"/>
      <c r="E16"/>
      <c r="F16"/>
      <c r="G16"/>
      <c r="H16"/>
      <c r="I16"/>
    </row>
    <row r="17" spans="1:10" ht="12" thickBot="1" x14ac:dyDescent="0.3">
      <c r="C17" s="231" t="s">
        <v>53</v>
      </c>
      <c r="D17" s="231"/>
      <c r="E17" s="237"/>
      <c r="F17" s="238"/>
      <c r="G17" s="238"/>
      <c r="H17" s="238"/>
      <c r="I17" s="239"/>
    </row>
    <row r="18" spans="1:10" ht="22.5" customHeight="1" x14ac:dyDescent="0.2">
      <c r="C18" s="18"/>
      <c r="D18" s="18"/>
      <c r="E18"/>
      <c r="F18"/>
      <c r="G18"/>
      <c r="H18"/>
      <c r="I18"/>
    </row>
    <row r="19" spans="1:10" s="13" customFormat="1" ht="13.5"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115</v>
      </c>
      <c r="E22" s="146">
        <v>0.5</v>
      </c>
      <c r="F22" s="145">
        <v>25000</v>
      </c>
      <c r="G22" s="145">
        <v>95000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3.5"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5" thickBot="1" x14ac:dyDescent="0.25">
      <c r="C35" s="246"/>
      <c r="D35" s="247"/>
      <c r="E35" s="247"/>
      <c r="F35" s="247"/>
      <c r="G35" s="247"/>
      <c r="H35" s="247"/>
      <c r="I35" s="248"/>
    </row>
    <row r="36" spans="3:14" ht="22.5" customHeight="1" x14ac:dyDescent="0.2">
      <c r="C36"/>
      <c r="D36"/>
      <c r="E36"/>
      <c r="F36"/>
      <c r="G36"/>
      <c r="H36"/>
      <c r="I36"/>
    </row>
    <row r="37" spans="3:14" ht="15"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5">
      <c r="C39" s="230" t="s">
        <v>84</v>
      </c>
      <c r="D39" s="230"/>
      <c r="E39" s="230"/>
      <c r="F39" s="33"/>
      <c r="G39" s="33"/>
      <c r="H39" s="33"/>
      <c r="I39" s="33"/>
      <c r="J39"/>
      <c r="K39"/>
      <c r="L39"/>
      <c r="M39"/>
      <c r="N39"/>
    </row>
    <row r="40" spans="3:14" ht="10.5" customHeight="1" x14ac:dyDescent="0.25">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5" thickBot="1" x14ac:dyDescent="0.25"/>
    <row r="66" spans="3:9" s="13" customFormat="1" ht="18" customHeight="1" x14ac:dyDescent="0.2">
      <c r="C66" s="34" t="str">
        <f>CONCATENATE("Subsidieaanvraag voor ",$D$7)</f>
        <v>Subsidieaanvraag voor Paragraaf 7.14 Bibliotheek van de toekomst</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1.59765625" style="25" customWidth="1"/>
    <col min="4" max="5" width="12.09765625" style="25" customWidth="1"/>
    <col min="6" max="6" width="10.69921875" style="25" customWidth="1"/>
    <col min="7" max="7" width="11.69921875" style="25" customWidth="1"/>
    <col min="8" max="8" width="9.296875" style="25" customWidth="1"/>
    <col min="9" max="9" width="10.59765625" style="25" customWidth="1"/>
    <col min="10" max="11" width="11.8984375" style="25" customWidth="1"/>
    <col min="12" max="12" width="12.796875" style="25" customWidth="1"/>
    <col min="13" max="13" width="12.5" style="25" customWidth="1"/>
    <col min="14" max="14" width="12.09765625" style="3" customWidth="1"/>
    <col min="15" max="15" width="9.296875" style="3" customWidth="1"/>
    <col min="16" max="16" width="12.09765625" style="3" customWidth="1"/>
    <col min="17" max="17" width="5.69921875" style="3" customWidth="1"/>
    <col min="18" max="19" width="15.69921875" style="68" customWidth="1"/>
    <col min="20" max="16383" width="9.09765625" style="68" customWidth="1"/>
    <col min="16384" max="16384" width="9.09765625" style="68"/>
  </cols>
  <sheetData>
    <row r="1" spans="1:19" ht="10" x14ac:dyDescent="0.2">
      <c r="A1" s="2"/>
      <c r="B1" s="2"/>
      <c r="C1" s="42"/>
      <c r="D1" s="42"/>
      <c r="E1" s="42"/>
      <c r="F1" s="42"/>
      <c r="G1" s="42"/>
      <c r="H1" s="42"/>
      <c r="I1" s="42"/>
      <c r="J1" s="42"/>
      <c r="K1" s="42"/>
      <c r="L1" s="42"/>
      <c r="M1" s="42"/>
      <c r="N1" s="2"/>
      <c r="O1" s="2"/>
      <c r="P1" s="2"/>
      <c r="Q1" s="2"/>
      <c r="R1" s="69"/>
      <c r="S1" s="69"/>
    </row>
    <row r="2" spans="1:19" ht="10" x14ac:dyDescent="0.2">
      <c r="A2" s="2"/>
      <c r="B2" s="2"/>
      <c r="H2" s="42"/>
      <c r="I2" s="42"/>
      <c r="J2" s="42"/>
      <c r="K2" s="42"/>
      <c r="O2" s="2"/>
      <c r="P2" s="2"/>
      <c r="Q2" s="2"/>
      <c r="R2" s="69"/>
      <c r="S2" s="69"/>
    </row>
    <row r="3" spans="1:19" ht="10" x14ac:dyDescent="0.2">
      <c r="A3" s="2"/>
      <c r="B3" s="2"/>
      <c r="C3" s="43"/>
      <c r="D3" s="43"/>
      <c r="E3" s="43"/>
      <c r="F3" s="43"/>
      <c r="G3" s="43"/>
      <c r="H3" s="42"/>
      <c r="I3" s="42"/>
      <c r="J3" s="42"/>
      <c r="K3" s="42"/>
      <c r="O3" s="2"/>
      <c r="P3" s="2"/>
      <c r="Q3" s="2"/>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 x14ac:dyDescent="0.2">
      <c r="C7" s="42"/>
      <c r="D7" s="64" t="s">
        <v>116</v>
      </c>
      <c r="E7" s="42"/>
      <c r="F7" s="42"/>
      <c r="G7" s="42"/>
      <c r="H7" s="42"/>
      <c r="I7" s="42"/>
      <c r="J7" s="42"/>
      <c r="K7" s="42"/>
    </row>
    <row r="8" spans="1:19" ht="10" x14ac:dyDescent="0.2">
      <c r="C8" s="42"/>
      <c r="E8" s="42"/>
      <c r="F8" s="42"/>
      <c r="G8" s="42"/>
      <c r="H8" s="42"/>
      <c r="I8" s="42"/>
      <c r="J8" s="42"/>
      <c r="K8" s="42"/>
    </row>
    <row r="9" spans="1:19" ht="10" x14ac:dyDescent="0.2">
      <c r="C9" s="42"/>
      <c r="E9" s="42"/>
      <c r="F9" s="42"/>
      <c r="G9" s="42"/>
      <c r="H9" s="42"/>
      <c r="I9" s="42"/>
      <c r="J9" s="42"/>
      <c r="K9" s="42"/>
    </row>
    <row r="10" spans="1:19" ht="15" x14ac:dyDescent="0.3">
      <c r="C10" s="46" t="s">
        <v>1</v>
      </c>
      <c r="D10" s="46"/>
      <c r="E10" s="46"/>
      <c r="F10" s="46"/>
      <c r="G10" s="46"/>
      <c r="H10" s="42"/>
      <c r="I10" s="42"/>
      <c r="J10" s="42"/>
      <c r="K10" s="42"/>
    </row>
    <row r="11" spans="1:19" ht="15" x14ac:dyDescent="0.3">
      <c r="C11" s="118" t="s">
        <v>73</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54" t="s">
        <v>58</v>
      </c>
      <c r="D21" s="254"/>
      <c r="E21" s="254"/>
      <c r="F21" s="254"/>
      <c r="G21" s="254"/>
      <c r="H21" s="254"/>
      <c r="I21" s="254"/>
      <c r="J21" s="254"/>
      <c r="K21" s="254"/>
      <c r="L21" s="152"/>
      <c r="M21" s="188" t="s">
        <v>103</v>
      </c>
      <c r="N21" s="165">
        <f>SUM(tblPersoneelskosten[Totale loon- kosten])</f>
        <v>0</v>
      </c>
      <c r="O21" s="52"/>
      <c r="P21" s="165">
        <f>SUM(tblPersoneelskosten[Subsidie aanvraag])</f>
        <v>0</v>
      </c>
      <c r="Q21" s="79"/>
    </row>
    <row r="22" spans="1:19" ht="18.75" customHeight="1" x14ac:dyDescent="0.2">
      <c r="B22" s="96"/>
      <c r="C22" s="252"/>
      <c r="D22" s="252"/>
      <c r="E22" s="252"/>
      <c r="F22" s="252"/>
      <c r="G22" s="252"/>
      <c r="H22" s="252"/>
      <c r="I22" s="252"/>
      <c r="J22" s="252"/>
      <c r="K22" s="252"/>
      <c r="L22" s="252"/>
      <c r="M22" s="252"/>
      <c r="N22" s="252"/>
      <c r="O22" s="252"/>
      <c r="P22" s="143"/>
      <c r="Q22" s="79"/>
    </row>
    <row r="23" spans="1:19" ht="12" customHeight="1" x14ac:dyDescent="0.2">
      <c r="C23" s="26" t="s">
        <v>26</v>
      </c>
      <c r="D23" s="14"/>
      <c r="E23" s="42"/>
      <c r="F23" s="42"/>
      <c r="G23" s="42"/>
      <c r="H23" s="42"/>
      <c r="I23" s="42"/>
      <c r="J23" s="42"/>
      <c r="K23" s="42"/>
    </row>
    <row r="24" spans="1:19" ht="25.5" customHeight="1" x14ac:dyDescent="0.2">
      <c r="C24" s="256" t="s">
        <v>91</v>
      </c>
      <c r="D24" s="256"/>
      <c r="E24" s="256"/>
      <c r="F24" s="256"/>
      <c r="G24" s="256"/>
      <c r="H24" s="256"/>
      <c r="I24" s="256"/>
      <c r="J24" s="256"/>
      <c r="K24" s="256"/>
      <c r="L24" s="256"/>
      <c r="M24" s="256"/>
      <c r="N24" s="256"/>
      <c r="O24" s="256"/>
    </row>
    <row r="25" spans="1:19" ht="20" x14ac:dyDescent="0.2">
      <c r="C25" s="63" t="s">
        <v>37</v>
      </c>
      <c r="D25" s="63" t="s">
        <v>0</v>
      </c>
      <c r="E25" s="63"/>
      <c r="F25" s="63"/>
      <c r="G25" s="63"/>
      <c r="H25" s="63"/>
      <c r="I25" s="63"/>
      <c r="J25" s="63"/>
      <c r="K25" s="63"/>
      <c r="L25" s="255" t="s">
        <v>102</v>
      </c>
      <c r="M25" s="255"/>
      <c r="N25" s="82" t="s">
        <v>48</v>
      </c>
      <c r="O25" s="255" t="s">
        <v>49</v>
      </c>
      <c r="P25" s="255"/>
    </row>
    <row r="26" spans="1:19" ht="18" customHeight="1" x14ac:dyDescent="0.2">
      <c r="C26" s="104">
        <f>IF(Beginpagina!$C$22=0,"",Beginpagina!$C$22)</f>
        <v>1</v>
      </c>
      <c r="D26" s="251" t="str">
        <f>IF(Beginpagina!D22=0,"",Beginpagina!D22)</f>
        <v>Bibliotheekinnovatie</v>
      </c>
      <c r="E26" s="251"/>
      <c r="F26" s="251"/>
      <c r="G26" s="251"/>
      <c r="H26" s="251"/>
      <c r="I26" s="251"/>
      <c r="J26" s="251"/>
      <c r="K26" s="251"/>
      <c r="L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0"/>
      <c r="N26" s="105">
        <f>_xlfn.IFNA(VLOOKUP(C26,Beginpagina!C22:G27,5,0),"")</f>
        <v>95000</v>
      </c>
      <c r="O26" s="250">
        <f t="shared" ref="O26:O30" si="1">IFERROR((IF(N26&gt;L26,N26-L26,0)),"")</f>
        <v>95000</v>
      </c>
      <c r="P26" s="250"/>
    </row>
    <row r="27" spans="1:19" ht="18" customHeight="1" x14ac:dyDescent="0.2">
      <c r="C27" s="104" t="str">
        <f>IF(Beginpagina!$C$23=0,"",Beginpagina!$C$23)</f>
        <v/>
      </c>
      <c r="D27" s="251" t="str">
        <f>IF(Beginpagina!D23=0,"",Beginpagina!D23)</f>
        <v/>
      </c>
      <c r="E27" s="251"/>
      <c r="F27" s="251"/>
      <c r="G27" s="251"/>
      <c r="H27" s="251"/>
      <c r="I27" s="251"/>
      <c r="J27" s="251"/>
      <c r="K27" s="251"/>
      <c r="L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0"/>
      <c r="N27" s="105" t="str">
        <f>_xlfn.IFNA(VLOOKUP(C27,Beginpagina!C23:G28,5,0),"")</f>
        <v/>
      </c>
      <c r="O27" s="250" t="str">
        <f t="shared" si="1"/>
        <v/>
      </c>
      <c r="P27" s="250"/>
    </row>
    <row r="28" spans="1:19" ht="18" customHeight="1" x14ac:dyDescent="0.2">
      <c r="C28" s="104" t="str">
        <f>IF(Beginpagina!$C$24=0,"",Beginpagina!$C$24)</f>
        <v/>
      </c>
      <c r="D28" s="251" t="str">
        <f>IF(Beginpagina!D24=0,"",Beginpagina!D24)</f>
        <v/>
      </c>
      <c r="E28" s="251"/>
      <c r="F28" s="251"/>
      <c r="G28" s="251"/>
      <c r="H28" s="251"/>
      <c r="I28" s="251"/>
      <c r="J28" s="251"/>
      <c r="K28" s="251"/>
      <c r="L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0"/>
      <c r="N28" s="105" t="str">
        <f>_xlfn.IFNA(VLOOKUP(C28,Beginpagina!C24:G29,5,0),"")</f>
        <v/>
      </c>
      <c r="O28" s="250" t="str">
        <f t="shared" si="1"/>
        <v/>
      </c>
      <c r="P28" s="250"/>
    </row>
    <row r="29" spans="1:19" ht="18" customHeight="1" x14ac:dyDescent="0.2">
      <c r="C29" s="104" t="str">
        <f>IF(Beginpagina!$C$25=0,"",Beginpagina!$C$25)</f>
        <v/>
      </c>
      <c r="D29" s="251" t="str">
        <f>IF(Beginpagina!D25=0,"",Beginpagina!D25)</f>
        <v/>
      </c>
      <c r="E29" s="251"/>
      <c r="F29" s="251"/>
      <c r="G29" s="251"/>
      <c r="H29" s="251"/>
      <c r="I29" s="251"/>
      <c r="J29" s="251"/>
      <c r="K29" s="251"/>
      <c r="L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0"/>
      <c r="N29" s="105" t="str">
        <f>_xlfn.IFNA(VLOOKUP(C29,Beginpagina!C25:G30,5,0),"")</f>
        <v/>
      </c>
      <c r="O29" s="250" t="str">
        <f t="shared" si="1"/>
        <v/>
      </c>
      <c r="P29" s="250"/>
    </row>
    <row r="30" spans="1:19" ht="18" customHeight="1" x14ac:dyDescent="0.2">
      <c r="C30" s="104" t="str">
        <f>IF(Beginpagina!$C$26=0,"",Beginpagina!$C$26)</f>
        <v/>
      </c>
      <c r="D30" s="253" t="str">
        <f>IF(Beginpagina!D27=0,"",Beginpagina!D27)</f>
        <v/>
      </c>
      <c r="E30" s="253"/>
      <c r="F30" s="253"/>
      <c r="G30" s="253"/>
      <c r="H30" s="253"/>
      <c r="I30" s="253"/>
      <c r="J30" s="253"/>
      <c r="K30" s="253"/>
      <c r="L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0"/>
      <c r="N30" s="106" t="str">
        <f>_xlfn.IFNA(VLOOKUP(C30,Beginpagina!C27:G31,5,0),"")</f>
        <v/>
      </c>
      <c r="O30" s="250" t="str">
        <f t="shared" si="1"/>
        <v/>
      </c>
      <c r="P30" s="250"/>
    </row>
    <row r="31" spans="1:19" ht="7.5" customHeight="1" x14ac:dyDescent="0.2">
      <c r="C31" s="81">
        <f>(MAX(Activiteiten[[#All],[Activiteit Nr.]])+1)</f>
        <v>2</v>
      </c>
      <c r="D31" s="42"/>
      <c r="E31" s="42"/>
      <c r="F31" s="42"/>
      <c r="G31" s="42"/>
      <c r="H31" s="42"/>
      <c r="I31" s="42"/>
      <c r="J31" s="42"/>
      <c r="K31" s="42"/>
      <c r="N31" s="21"/>
    </row>
    <row r="32" spans="1:19" ht="15"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5">
      <c r="C34" s="249" t="s">
        <v>84</v>
      </c>
      <c r="D34" s="249"/>
      <c r="E34" s="249"/>
      <c r="F34" s="249"/>
      <c r="G34" s="249"/>
      <c r="H34" s="249"/>
      <c r="I34" s="249"/>
      <c r="J34" s="249"/>
      <c r="K34" s="55"/>
      <c r="L34" s="55"/>
      <c r="M34" s="49"/>
      <c r="N34" s="84"/>
      <c r="O34" s="21"/>
      <c r="P34" s="21"/>
      <c r="Q34" s="21"/>
    </row>
    <row r="35" spans="3:19" ht="10.5" customHeight="1" x14ac:dyDescent="0.25">
      <c r="C35" s="249"/>
      <c r="D35" s="249"/>
      <c r="E35" s="249"/>
      <c r="F35" s="249"/>
      <c r="G35" s="249"/>
      <c r="H35" s="249"/>
      <c r="I35" s="249"/>
      <c r="J35" s="249"/>
      <c r="K35" s="55"/>
      <c r="L35" s="55"/>
      <c r="M35" s="49"/>
      <c r="N35" s="84"/>
      <c r="O35" s="25"/>
      <c r="P35" s="25"/>
      <c r="Q35" s="25"/>
    </row>
    <row r="36" spans="3:19" ht="10.5" customHeight="1" x14ac:dyDescent="0.2">
      <c r="C36" s="249"/>
      <c r="D36" s="249"/>
      <c r="E36" s="249"/>
      <c r="F36" s="249"/>
      <c r="G36" s="249"/>
      <c r="H36" s="249"/>
      <c r="I36" s="249"/>
      <c r="J36" s="249"/>
      <c r="M36" s="49"/>
      <c r="N36" s="84"/>
      <c r="O36" s="25"/>
      <c r="P36" s="25"/>
      <c r="Q36" s="25"/>
    </row>
    <row r="37" spans="3:19" ht="10" x14ac:dyDescent="0.2">
      <c r="C37" s="249"/>
      <c r="D37" s="249"/>
      <c r="E37" s="249"/>
      <c r="F37" s="249"/>
      <c r="G37" s="249"/>
      <c r="H37" s="249"/>
      <c r="I37" s="249"/>
      <c r="J37" s="249"/>
      <c r="M37" s="49"/>
      <c r="N37" s="84"/>
      <c r="O37" s="25"/>
      <c r="P37" s="25"/>
      <c r="Q37" s="25"/>
    </row>
    <row r="38" spans="3:19" ht="10" x14ac:dyDescent="0.2">
      <c r="C38" s="249"/>
      <c r="D38" s="249"/>
      <c r="E38" s="249"/>
      <c r="F38" s="249"/>
      <c r="G38" s="249"/>
      <c r="H38" s="249"/>
      <c r="I38" s="249"/>
      <c r="J38" s="249"/>
      <c r="M38" s="49"/>
      <c r="N38" s="84"/>
      <c r="O38" s="25"/>
      <c r="P38" s="25"/>
      <c r="Q38" s="25"/>
    </row>
    <row r="39" spans="3:19" ht="10" x14ac:dyDescent="0.2">
      <c r="M39" s="49" t="str">
        <f>IF(Beginpagina!L47=0,"",Beginpagina!L47)</f>
        <v/>
      </c>
      <c r="N39" s="25"/>
      <c r="O39" s="25"/>
      <c r="P39" s="25"/>
    </row>
    <row r="40" spans="3:19" ht="10" x14ac:dyDescent="0.2">
      <c r="N40" s="25"/>
      <c r="O40" s="25"/>
      <c r="P40" s="25"/>
    </row>
    <row r="41" spans="3:19" ht="10" x14ac:dyDescent="0.2"/>
    <row r="42" spans="3:19" ht="10" x14ac:dyDescent="0.2"/>
    <row r="43" spans="3:19" ht="10" x14ac:dyDescent="0.2"/>
    <row r="44" spans="3:19" ht="10" x14ac:dyDescent="0.2"/>
    <row r="45" spans="3:19" ht="10" x14ac:dyDescent="0.2"/>
    <row r="46" spans="3:19" ht="10" x14ac:dyDescent="0.2"/>
    <row r="47" spans="3:19" ht="10" x14ac:dyDescent="0.2"/>
    <row r="48" spans="3:19" ht="10" x14ac:dyDescent="0.2"/>
    <row r="49" spans="1:17" ht="10" x14ac:dyDescent="0.2"/>
    <row r="50" spans="1:17" ht="10" x14ac:dyDescent="0.2"/>
    <row r="51" spans="1:17" ht="10" x14ac:dyDescent="0.2"/>
    <row r="52" spans="1:17" ht="10" x14ac:dyDescent="0.2"/>
    <row r="53" spans="1:17" ht="10" x14ac:dyDescent="0.2"/>
    <row r="54" spans="1:17" ht="10" x14ac:dyDescent="0.2"/>
    <row r="55" spans="1:17" ht="10" x14ac:dyDescent="0.2"/>
    <row r="56" spans="1:17" ht="10" x14ac:dyDescent="0.2"/>
    <row r="57" spans="1:17" ht="10" x14ac:dyDescent="0.2"/>
    <row r="58" spans="1:17" ht="10" x14ac:dyDescent="0.2"/>
    <row r="59" spans="1:17" ht="10"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7.14 Bibliotheek van de toekomst</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 x14ac:dyDescent="0.2"/>
  </sheetData>
  <sheetProtection deleteRows="0"/>
  <mergeCells count="22">
    <mergeCell ref="C21:K21"/>
    <mergeCell ref="L25:M25"/>
    <mergeCell ref="O25:P25"/>
    <mergeCell ref="O26:P26"/>
    <mergeCell ref="C24:O24"/>
    <mergeCell ref="O27:P27"/>
    <mergeCell ref="C22:L22"/>
    <mergeCell ref="M22:O22"/>
    <mergeCell ref="O30:P30"/>
    <mergeCell ref="D30:K30"/>
    <mergeCell ref="D26:K26"/>
    <mergeCell ref="D27:K27"/>
    <mergeCell ref="O28:P28"/>
    <mergeCell ref="O29:P29"/>
    <mergeCell ref="C34:J38"/>
    <mergeCell ref="L26:M26"/>
    <mergeCell ref="L27:M27"/>
    <mergeCell ref="L28:M28"/>
    <mergeCell ref="L29:M29"/>
    <mergeCell ref="L30:M30"/>
    <mergeCell ref="D28:K28"/>
    <mergeCell ref="D29:K29"/>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2.19921875" style="25" customWidth="1"/>
    <col min="4" max="5" width="12.09765625" style="25" customWidth="1"/>
    <col min="6" max="6" width="9.296875" style="25" customWidth="1"/>
    <col min="7" max="8" width="11.09765625" style="25" customWidth="1"/>
    <col min="9" max="9" width="12.09765625" style="25" customWidth="1"/>
    <col min="10" max="10" width="9.29687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116</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34</v>
      </c>
      <c r="D10" s="46"/>
      <c r="E10" s="46"/>
      <c r="F10" s="46"/>
      <c r="G10" s="46"/>
      <c r="H10" s="42"/>
      <c r="I10" s="42"/>
      <c r="J10" s="42"/>
      <c r="K10" s="42"/>
    </row>
    <row r="11" spans="1:19" ht="15" x14ac:dyDescent="0.3">
      <c r="C11" s="118" t="s">
        <v>88</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5" x14ac:dyDescent="0.3">
      <c r="C23" s="46" t="s">
        <v>33</v>
      </c>
      <c r="D23" s="46"/>
      <c r="E23" s="46"/>
      <c r="F23" s="46"/>
      <c r="G23" s="46"/>
      <c r="H23" s="42"/>
      <c r="I23" s="42"/>
      <c r="J23" s="42"/>
      <c r="K23" s="42"/>
    </row>
    <row r="24" spans="1:19" ht="15" x14ac:dyDescent="0.3">
      <c r="C24" s="118" t="s">
        <v>72</v>
      </c>
      <c r="D24" s="46"/>
      <c r="E24" s="46"/>
      <c r="F24" s="46"/>
      <c r="G24" s="46"/>
      <c r="H24" s="42"/>
      <c r="I24" s="42"/>
      <c r="J24" s="42"/>
      <c r="K24" s="42"/>
    </row>
    <row r="25" spans="1:19" ht="13.5" x14ac:dyDescent="0.2">
      <c r="C25" s="26"/>
      <c r="D25" s="14"/>
      <c r="E25" s="42"/>
      <c r="F25" s="42"/>
      <c r="G25" s="42"/>
      <c r="H25" s="42"/>
      <c r="I25" s="42"/>
      <c r="J25" s="42"/>
      <c r="K25" s="42"/>
    </row>
    <row r="26" spans="1:19" ht="10"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6" t="s">
        <v>91</v>
      </c>
      <c r="D37" s="256"/>
      <c r="E37" s="256"/>
      <c r="F37" s="256"/>
      <c r="G37" s="256"/>
      <c r="H37" s="256"/>
      <c r="I37" s="256"/>
      <c r="J37" s="256"/>
      <c r="K37" s="256"/>
      <c r="L37" s="256"/>
      <c r="M37" s="256"/>
      <c r="N37" s="256"/>
    </row>
    <row r="38" spans="1:19" ht="21" customHeight="1" x14ac:dyDescent="0.2">
      <c r="C38" s="63" t="s">
        <v>37</v>
      </c>
      <c r="D38" s="63" t="s">
        <v>0</v>
      </c>
      <c r="E38" s="63"/>
      <c r="F38" s="63"/>
      <c r="G38" s="63"/>
      <c r="H38" s="63"/>
      <c r="I38" s="255" t="s">
        <v>102</v>
      </c>
      <c r="J38" s="255"/>
      <c r="K38" s="82" t="s">
        <v>48</v>
      </c>
      <c r="L38" s="255" t="s">
        <v>49</v>
      </c>
      <c r="M38" s="255"/>
      <c r="N38" s="25"/>
    </row>
    <row r="39" spans="1:19" ht="18" customHeight="1" x14ac:dyDescent="0.2">
      <c r="C39" s="49">
        <f>IF(Beginpagina!$C$22=0,"",Beginpagina!$C$22)</f>
        <v>1</v>
      </c>
      <c r="D39" s="259" t="str">
        <f>IF(Beginpagina!D22=0,"",Beginpagina!D22)</f>
        <v>Bibliotheekinnovatie</v>
      </c>
      <c r="E39" s="259"/>
      <c r="F39" s="259"/>
      <c r="G39" s="259"/>
      <c r="H39" s="259"/>
      <c r="I39" s="250">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0"/>
      <c r="K39" s="91">
        <f>_xlfn.IFNA(VLOOKUP(C39,Beginpagina!$C$21:$G$26,5,0),"")</f>
        <v>95000</v>
      </c>
      <c r="L39" s="250">
        <f t="shared" ref="L39:L41" si="0">IFERROR((IF(K39&gt;I39,K39-I39,0)),"")</f>
        <v>95000</v>
      </c>
      <c r="M39" s="250"/>
      <c r="N39" s="25"/>
    </row>
    <row r="40" spans="1:19" ht="18" customHeight="1" x14ac:dyDescent="0.2">
      <c r="C40" s="49" t="str">
        <f>IF(Beginpagina!$C$23=0,"",Beginpagina!$C$23)</f>
        <v/>
      </c>
      <c r="D40" s="259" t="str">
        <f>IF(Beginpagina!D23=0,"",Beginpagina!D23)</f>
        <v/>
      </c>
      <c r="E40" s="259"/>
      <c r="F40" s="259"/>
      <c r="G40" s="259"/>
      <c r="H40" s="259"/>
      <c r="I40" s="250">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0"/>
      <c r="K40" s="91" t="str">
        <f>_xlfn.IFNA(VLOOKUP(C40,Beginpagina!$C$21:$G$26,5,0),"")</f>
        <v/>
      </c>
      <c r="L40" s="250" t="str">
        <f t="shared" si="0"/>
        <v/>
      </c>
      <c r="M40" s="250"/>
      <c r="N40" s="25"/>
    </row>
    <row r="41" spans="1:19" ht="18" customHeight="1" x14ac:dyDescent="0.2">
      <c r="C41" s="49" t="str">
        <f>IF(Beginpagina!$C$24=0,"",Beginpagina!$C$24)</f>
        <v/>
      </c>
      <c r="D41" s="259" t="str">
        <f>IF(Beginpagina!D24=0,"",Beginpagina!D24)</f>
        <v/>
      </c>
      <c r="E41" s="259"/>
      <c r="F41" s="259"/>
      <c r="G41" s="259"/>
      <c r="H41" s="259"/>
      <c r="I41" s="250">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0"/>
      <c r="K41" s="91" t="str">
        <f>_xlfn.IFNA(VLOOKUP(C41,Beginpagina!$C$21:$G$26,5,0),"")</f>
        <v/>
      </c>
      <c r="L41" s="250" t="str">
        <f t="shared" si="0"/>
        <v/>
      </c>
      <c r="M41" s="250"/>
      <c r="N41" s="25"/>
    </row>
    <row r="42" spans="1:19" ht="18" customHeight="1" x14ac:dyDescent="0.2">
      <c r="C42" s="49" t="str">
        <f>IF(Beginpagina!$C$25=0,"",Beginpagina!$C$25)</f>
        <v/>
      </c>
      <c r="D42" s="259" t="str">
        <f>IF(Beginpagina!D25=0,"",Beginpagina!D25)</f>
        <v/>
      </c>
      <c r="E42" s="259"/>
      <c r="F42" s="259"/>
      <c r="G42" s="259"/>
      <c r="H42" s="259"/>
      <c r="I42" s="250">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0"/>
      <c r="K42" s="91" t="str">
        <f>_xlfn.IFNA(VLOOKUP(C42,Beginpagina!$C$21:$G$26,5,0),"")</f>
        <v/>
      </c>
      <c r="L42" s="250" t="str">
        <f>IFERROR((IF(K42&gt;I42,K42-I42,0)),"")</f>
        <v/>
      </c>
      <c r="M42" s="250"/>
      <c r="N42" s="25"/>
    </row>
    <row r="43" spans="1:19" ht="18" customHeight="1" x14ac:dyDescent="0.2">
      <c r="C43" s="49" t="str">
        <f>IF(Beginpagina!$C$26=0,"",Beginpagina!$C$26)</f>
        <v/>
      </c>
      <c r="D43" s="260" t="str">
        <f>IF(Beginpagina!D27=0,"",Beginpagina!D27)</f>
        <v/>
      </c>
      <c r="E43" s="260"/>
      <c r="F43" s="260"/>
      <c r="G43" s="260"/>
      <c r="H43" s="260"/>
      <c r="I43" s="250">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0"/>
      <c r="K43" s="91" t="str">
        <f>_xlfn.IFNA(VLOOKUP(C43,Beginpagina!$C$21:$G$26,5,0),"")</f>
        <v/>
      </c>
      <c r="L43" s="250" t="str">
        <f>IFERROR((IF(K43&gt;#REF!,K43-#REF!,0)),"")</f>
        <v/>
      </c>
      <c r="M43" s="250"/>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5">
      <c r="C47" s="249" t="s">
        <v>84</v>
      </c>
      <c r="D47" s="249"/>
      <c r="E47" s="249"/>
      <c r="F47" s="249"/>
      <c r="G47" s="249"/>
      <c r="H47" s="249"/>
      <c r="I47" s="249"/>
      <c r="J47" s="249"/>
      <c r="K47" s="55"/>
      <c r="L47" s="55"/>
      <c r="M47" s="55"/>
    </row>
    <row r="48" spans="1:19" ht="11.5" x14ac:dyDescent="0.25">
      <c r="C48" s="249"/>
      <c r="D48" s="249"/>
      <c r="E48" s="249"/>
      <c r="F48" s="249"/>
      <c r="G48" s="249"/>
      <c r="H48" s="249"/>
      <c r="I48" s="249"/>
      <c r="J48" s="249"/>
      <c r="K48" s="55"/>
      <c r="L48" s="55"/>
      <c r="M48" s="55"/>
    </row>
    <row r="49" spans="3:10" ht="10" x14ac:dyDescent="0.2">
      <c r="C49" s="249"/>
      <c r="D49" s="249"/>
      <c r="E49" s="249"/>
      <c r="F49" s="249"/>
      <c r="G49" s="249"/>
      <c r="H49" s="249"/>
      <c r="I49" s="249"/>
      <c r="J49" s="249"/>
    </row>
    <row r="50" spans="3:10" ht="10" x14ac:dyDescent="0.2">
      <c r="C50" s="249"/>
      <c r="D50" s="249"/>
      <c r="E50" s="249"/>
      <c r="F50" s="249"/>
      <c r="G50" s="249"/>
      <c r="H50" s="249"/>
      <c r="I50" s="249"/>
      <c r="J50" s="249"/>
    </row>
    <row r="51" spans="3:10" ht="10" x14ac:dyDescent="0.2"/>
    <row r="52" spans="3:10" ht="10" x14ac:dyDescent="0.2"/>
    <row r="53" spans="3:10" ht="10" x14ac:dyDescent="0.2"/>
    <row r="54" spans="3:10" ht="10" x14ac:dyDescent="0.2"/>
    <row r="55" spans="3:10" ht="10" x14ac:dyDescent="0.2"/>
    <row r="56" spans="3:10" ht="10" x14ac:dyDescent="0.2"/>
    <row r="57" spans="3:10" ht="10" x14ac:dyDescent="0.2"/>
    <row r="58" spans="3:10" ht="10" x14ac:dyDescent="0.2"/>
    <row r="59" spans="3:10" ht="10" x14ac:dyDescent="0.2"/>
    <row r="60" spans="3:10" ht="10" x14ac:dyDescent="0.2"/>
    <row r="61" spans="3:10" ht="10" x14ac:dyDescent="0.2"/>
    <row r="62" spans="3:10" ht="10" x14ac:dyDescent="0.2"/>
    <row r="63" spans="3:10" ht="10" x14ac:dyDescent="0.2"/>
    <row r="64" spans="3:10" ht="10" x14ac:dyDescent="0.2"/>
    <row r="65" spans="1:15" ht="10" x14ac:dyDescent="0.2"/>
    <row r="66" spans="1:15" ht="10" x14ac:dyDescent="0.2"/>
    <row r="67" spans="1:15" ht="10" x14ac:dyDescent="0.2"/>
    <row r="68" spans="1:15" ht="10" x14ac:dyDescent="0.2"/>
    <row r="69" spans="1:15" ht="10" x14ac:dyDescent="0.2"/>
    <row r="70" spans="1:15" ht="10"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7.14 Bibliotheek van de toekomst</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 x14ac:dyDescent="0.2"/>
    <row r="89" s="68" customFormat="1" ht="10.5" customHeight="1" x14ac:dyDescent="0.2"/>
  </sheetData>
  <sheetProtection insertRows="0" deleteRows="0" sort="0" autoFilter="0" pivotTables="0"/>
  <mergeCells count="22">
    <mergeCell ref="I39:J39"/>
    <mergeCell ref="I40:J40"/>
    <mergeCell ref="L38:M38"/>
    <mergeCell ref="L39:M39"/>
    <mergeCell ref="L40:M40"/>
    <mergeCell ref="I38:J38"/>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296875" style="25" customWidth="1"/>
    <col min="4" max="5" width="12.09765625" style="25" customWidth="1"/>
    <col min="6" max="6" width="9.296875" style="25" customWidth="1"/>
    <col min="7" max="7" width="10.69921875" style="25" customWidth="1"/>
    <col min="8" max="8" width="9.296875" style="25" customWidth="1"/>
    <col min="9" max="9" width="10.69921875" style="25" customWidth="1"/>
    <col min="10" max="10" width="9.29687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38</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33</v>
      </c>
      <c r="D10" s="46"/>
      <c r="E10" s="46"/>
      <c r="F10" s="46"/>
      <c r="G10" s="46"/>
      <c r="H10" s="42"/>
      <c r="I10" s="42"/>
      <c r="J10" s="42"/>
      <c r="K10" s="42"/>
    </row>
    <row r="11" spans="1:19" ht="15" x14ac:dyDescent="0.3">
      <c r="C11" s="118" t="s">
        <v>72</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54" t="s">
        <v>58</v>
      </c>
      <c r="D21" s="254"/>
      <c r="E21" s="254"/>
      <c r="F21" s="254"/>
      <c r="G21" s="254"/>
      <c r="H21" s="254"/>
      <c r="I21" s="254"/>
      <c r="J21" s="254"/>
      <c r="K21" s="254"/>
      <c r="L21" s="254"/>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5" t="s">
        <v>42</v>
      </c>
      <c r="K25" s="255"/>
      <c r="L25" s="82" t="s">
        <v>48</v>
      </c>
      <c r="M25" s="255" t="s">
        <v>49</v>
      </c>
      <c r="N25" s="255"/>
      <c r="O25" s="25"/>
    </row>
    <row r="26" spans="1:19" ht="18" customHeight="1" x14ac:dyDescent="0.2">
      <c r="C26" s="49">
        <f>IF(Beginpagina!$C$22=0,"",Beginpagina!$C$22)</f>
        <v>1</v>
      </c>
      <c r="D26" s="261" t="str">
        <f>IF(Beginpagina!$D$22=0,"",Beginpagina!$D$22)</f>
        <v>Bibliotheekinnovatie</v>
      </c>
      <c r="E26" s="261"/>
      <c r="F26" s="261"/>
      <c r="G26" s="261"/>
      <c r="H26" s="261"/>
      <c r="I26" s="261"/>
      <c r="J26" s="250">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0"/>
      <c r="L26" s="91">
        <f>_xlfn.IFNA(VLOOKUP(C26,Beginpagina!$C$21:$G$26,5,0),"")</f>
        <v>95000</v>
      </c>
      <c r="M26" s="250">
        <f t="shared" ref="M26:M30" si="0">IFERROR((IF(L26&gt;J26,L26-J26,0)),"")</f>
        <v>95000</v>
      </c>
      <c r="N26" s="250"/>
      <c r="O26" s="25"/>
    </row>
    <row r="27" spans="1:19" ht="18" customHeight="1" x14ac:dyDescent="0.2">
      <c r="C27" s="49" t="str">
        <f>IF(Beginpagina!$C$23=0,"",Beginpagina!$C$23)</f>
        <v/>
      </c>
      <c r="D27" s="261" t="str">
        <f>IF(Beginpagina!$D$23=0,"",Beginpagina!$D$23)</f>
        <v/>
      </c>
      <c r="E27" s="261"/>
      <c r="F27" s="261"/>
      <c r="G27" s="261"/>
      <c r="H27" s="261"/>
      <c r="I27" s="261"/>
      <c r="J27" s="250">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0"/>
      <c r="L27" s="91" t="str">
        <f>_xlfn.IFNA(VLOOKUP(C27,Beginpagina!$C$21:$G$26,5,0),"")</f>
        <v/>
      </c>
      <c r="M27" s="250" t="str">
        <f t="shared" si="0"/>
        <v/>
      </c>
      <c r="N27" s="250"/>
      <c r="O27" s="25"/>
    </row>
    <row r="28" spans="1:19" ht="18" customHeight="1" x14ac:dyDescent="0.2">
      <c r="C28" s="49" t="str">
        <f>IF(Beginpagina!$C$24=0,"",Beginpagina!$C$24)</f>
        <v/>
      </c>
      <c r="D28" s="261" t="str">
        <f>IF(Beginpagina!$D$24=0,"",Beginpagina!$D$24)</f>
        <v/>
      </c>
      <c r="E28" s="261"/>
      <c r="F28" s="261"/>
      <c r="G28" s="261"/>
      <c r="H28" s="261"/>
      <c r="I28" s="261"/>
      <c r="J28" s="250">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0"/>
      <c r="L28" s="91" t="str">
        <f>_xlfn.IFNA(VLOOKUP(C28,Beginpagina!$C$21:$G$26,5,0),"")</f>
        <v/>
      </c>
      <c r="M28" s="250" t="str">
        <f t="shared" si="0"/>
        <v/>
      </c>
      <c r="N28" s="250"/>
      <c r="O28" s="25"/>
    </row>
    <row r="29" spans="1:19" ht="18" customHeight="1" x14ac:dyDescent="0.2">
      <c r="C29" s="49" t="str">
        <f>IF(Beginpagina!$C$25=0,"",Beginpagina!$C$25)</f>
        <v/>
      </c>
      <c r="D29" s="261" t="str">
        <f>IF(Beginpagina!$D$25=0,"",Beginpagina!$D$25)</f>
        <v/>
      </c>
      <c r="E29" s="261"/>
      <c r="F29" s="261"/>
      <c r="G29" s="261"/>
      <c r="H29" s="261"/>
      <c r="I29" s="261"/>
      <c r="J29" s="250">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0"/>
      <c r="L29" s="91" t="str">
        <f>_xlfn.IFNA(VLOOKUP(C29,Beginpagina!$C$21:$G$26,5,0),"")</f>
        <v/>
      </c>
      <c r="M29" s="250" t="str">
        <f t="shared" si="0"/>
        <v/>
      </c>
      <c r="N29" s="250"/>
      <c r="O29" s="25"/>
    </row>
    <row r="30" spans="1:19" ht="18" customHeight="1" x14ac:dyDescent="0.2">
      <c r="C30" s="49" t="str">
        <f>IF(Beginpagina!$C$27=0,"",Beginpagina!$C$27)</f>
        <v/>
      </c>
      <c r="D30" s="262" t="str">
        <f>IF(Beginpagina!$D$27=0,"",Beginpagina!$D$27)</f>
        <v/>
      </c>
      <c r="E30" s="262"/>
      <c r="F30" s="262"/>
      <c r="G30" s="262"/>
      <c r="H30" s="262"/>
      <c r="I30" s="262"/>
      <c r="J30" s="250">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0"/>
      <c r="L30" s="91" t="str">
        <f>_xlfn.IFNA(VLOOKUP(C30,Beginpagina!$C$21:$G$26,5,0),"")</f>
        <v/>
      </c>
      <c r="M30" s="250" t="str">
        <f t="shared" si="0"/>
        <v/>
      </c>
      <c r="N30" s="250"/>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5">
      <c r="C34" s="249" t="s">
        <v>84</v>
      </c>
      <c r="D34" s="249"/>
      <c r="E34" s="249"/>
      <c r="F34" s="249"/>
      <c r="G34" s="249"/>
      <c r="H34" s="249"/>
      <c r="I34" s="249"/>
      <c r="J34" s="249"/>
      <c r="K34" s="55"/>
    </row>
    <row r="35" spans="3:11" ht="11.5" x14ac:dyDescent="0.25">
      <c r="C35" s="249"/>
      <c r="D35" s="249"/>
      <c r="E35" s="249"/>
      <c r="F35" s="249"/>
      <c r="G35" s="249"/>
      <c r="H35" s="249"/>
      <c r="I35" s="249"/>
      <c r="J35" s="249"/>
      <c r="K35" s="55"/>
    </row>
    <row r="36" spans="3:11" ht="10" x14ac:dyDescent="0.2">
      <c r="C36" s="249"/>
      <c r="D36" s="249"/>
      <c r="E36" s="249"/>
      <c r="F36" s="249"/>
      <c r="G36" s="249"/>
      <c r="H36" s="249"/>
      <c r="I36" s="249"/>
      <c r="J36" s="249"/>
    </row>
    <row r="37" spans="3:11" ht="10" x14ac:dyDescent="0.2">
      <c r="C37" s="249"/>
      <c r="D37" s="249"/>
      <c r="E37" s="249"/>
      <c r="F37" s="249"/>
      <c r="G37" s="249"/>
      <c r="H37" s="249"/>
      <c r="I37" s="249"/>
      <c r="J37" s="249"/>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101"/>
      <c r="M55" s="101"/>
    </row>
    <row r="56" spans="1:15" ht="10" x14ac:dyDescent="0.2">
      <c r="L56" s="101"/>
      <c r="M56" s="101"/>
    </row>
    <row r="57" spans="1:15" ht="10"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7.14 Bibliotheek van de toekomst</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C34:J37"/>
    <mergeCell ref="J25:K25"/>
    <mergeCell ref="D28:I28"/>
    <mergeCell ref="J28:K28"/>
    <mergeCell ref="C21:L21"/>
    <mergeCell ref="M28:N28"/>
    <mergeCell ref="M29:N29"/>
    <mergeCell ref="M30:N30"/>
    <mergeCell ref="D29:I29"/>
    <mergeCell ref="J29:K29"/>
    <mergeCell ref="D30:I30"/>
    <mergeCell ref="J30:K30"/>
    <mergeCell ref="M25:N25"/>
    <mergeCell ref="D26:I26"/>
    <mergeCell ref="J26:K26"/>
    <mergeCell ref="M26:N26"/>
    <mergeCell ref="D27:I27"/>
    <mergeCell ref="J27:K27"/>
    <mergeCell ref="M27:N27"/>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09765625" defaultRowHeight="10.5" customHeight="1" x14ac:dyDescent="0.2"/>
  <cols>
    <col min="1" max="2" width="2.8984375" style="68" customWidth="1"/>
    <col min="3" max="3" width="12.19921875" style="68" customWidth="1"/>
    <col min="4" max="4" width="12.09765625" style="68" customWidth="1"/>
    <col min="5" max="5" width="9.296875" style="68" customWidth="1"/>
    <col min="6" max="6" width="12.09765625" style="68" customWidth="1"/>
    <col min="7" max="7" width="12" style="68" customWidth="1"/>
    <col min="8" max="8" width="12.09765625" style="68" customWidth="1"/>
    <col min="9" max="9" width="9.59765625" style="68" customWidth="1"/>
    <col min="10" max="10" width="12.09765625" style="68" customWidth="1"/>
    <col min="11" max="11" width="10.09765625" style="68" customWidth="1"/>
    <col min="12" max="12" width="16.69921875" style="68" customWidth="1"/>
    <col min="13" max="13" width="10.09765625" style="68" customWidth="1"/>
    <col min="14" max="14" width="3.5976562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42"/>
      <c r="O1" s="2"/>
      <c r="P1" s="69"/>
      <c r="Q1" s="69"/>
      <c r="R1" s="69"/>
      <c r="S1" s="69"/>
    </row>
    <row r="2" spans="1:19" ht="10" x14ac:dyDescent="0.2">
      <c r="A2" s="2"/>
      <c r="B2" s="2"/>
      <c r="C2" s="25"/>
      <c r="D2" s="25"/>
      <c r="E2" s="25"/>
      <c r="F2" s="25"/>
      <c r="G2" s="25"/>
      <c r="H2" s="42"/>
      <c r="I2" s="42"/>
      <c r="J2" s="42"/>
      <c r="K2" s="42"/>
      <c r="L2" s="25"/>
      <c r="M2" s="25"/>
      <c r="N2" s="25"/>
      <c r="O2" s="2"/>
      <c r="P2" s="69"/>
      <c r="Q2" s="69"/>
      <c r="R2" s="69"/>
      <c r="S2" s="69"/>
    </row>
    <row r="3" spans="1:19" ht="10" x14ac:dyDescent="0.2">
      <c r="A3" s="2"/>
      <c r="B3" s="2"/>
      <c r="C3" s="43"/>
      <c r="D3" s="43"/>
      <c r="E3" s="43"/>
      <c r="F3" s="43"/>
      <c r="G3" s="43"/>
      <c r="H3" s="42"/>
      <c r="I3" s="42"/>
      <c r="J3" s="42"/>
      <c r="K3" s="42"/>
      <c r="L3" s="25"/>
      <c r="M3" s="25"/>
      <c r="N3" s="25"/>
      <c r="O3" s="2"/>
      <c r="P3" s="69"/>
      <c r="Q3" s="69"/>
      <c r="R3" s="69"/>
      <c r="S3" s="69"/>
    </row>
    <row r="4" spans="1:19" ht="17.5" x14ac:dyDescent="0.35">
      <c r="A4" s="3"/>
      <c r="B4" s="3"/>
      <c r="C4" s="44"/>
      <c r="D4" s="44"/>
      <c r="E4" s="44"/>
      <c r="F4" s="44"/>
      <c r="G4" s="44"/>
      <c r="H4" s="42"/>
      <c r="I4" s="42"/>
      <c r="J4" s="42"/>
      <c r="K4" s="42"/>
      <c r="L4" s="25"/>
      <c r="M4" s="25"/>
      <c r="N4" s="25"/>
      <c r="O4" s="3"/>
    </row>
    <row r="5" spans="1:19" ht="10" x14ac:dyDescent="0.2">
      <c r="A5" s="3"/>
      <c r="B5" s="3"/>
      <c r="C5" s="45"/>
      <c r="D5" s="45"/>
      <c r="E5" s="45"/>
      <c r="F5" s="45"/>
      <c r="G5" s="45"/>
      <c r="H5" s="42"/>
      <c r="I5" s="42"/>
      <c r="J5" s="42"/>
      <c r="K5" s="42"/>
      <c r="L5" s="25"/>
      <c r="M5" s="25"/>
      <c r="N5" s="25"/>
      <c r="O5" s="3"/>
    </row>
    <row r="6" spans="1:19" ht="10" x14ac:dyDescent="0.2">
      <c r="A6" s="3"/>
      <c r="B6" s="3"/>
      <c r="C6" s="42"/>
      <c r="D6" s="42"/>
      <c r="E6" s="42"/>
      <c r="F6" s="42"/>
      <c r="G6" s="42"/>
      <c r="H6" s="42"/>
      <c r="I6" s="42"/>
      <c r="J6" s="42"/>
      <c r="K6" s="42"/>
      <c r="L6" s="25"/>
      <c r="M6" s="25"/>
      <c r="N6" s="25"/>
      <c r="O6" s="3"/>
    </row>
    <row r="7" spans="1:19" ht="10" x14ac:dyDescent="0.2">
      <c r="A7" s="3"/>
      <c r="B7" s="3"/>
      <c r="C7" s="42"/>
      <c r="D7" s="64" t="s">
        <v>116</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25"/>
      <c r="O9" s="3"/>
    </row>
    <row r="10" spans="1:19" ht="15" x14ac:dyDescent="0.3">
      <c r="A10" s="3"/>
      <c r="B10" s="3"/>
      <c r="C10" s="144" t="s">
        <v>94</v>
      </c>
      <c r="D10" s="46"/>
      <c r="E10" s="46"/>
      <c r="F10" s="46"/>
      <c r="G10" s="46"/>
      <c r="H10" s="42"/>
      <c r="I10" s="42"/>
      <c r="J10" s="42"/>
      <c r="K10" s="42"/>
      <c r="L10" s="25"/>
      <c r="M10" s="25"/>
      <c r="N10" s="25"/>
      <c r="O10" s="3"/>
    </row>
    <row r="11" spans="1:19" ht="15" x14ac:dyDescent="0.3">
      <c r="A11" s="3"/>
      <c r="B11" s="3"/>
      <c r="C11" s="118" t="s">
        <v>74</v>
      </c>
      <c r="D11" s="46"/>
      <c r="E11" s="46"/>
      <c r="F11" s="46"/>
      <c r="G11" s="46"/>
      <c r="H11" s="42"/>
      <c r="I11" s="42"/>
      <c r="J11" s="42"/>
      <c r="K11" s="42"/>
      <c r="L11" s="25"/>
      <c r="M11" s="25"/>
      <c r="N11" s="25"/>
      <c r="O11" s="3"/>
    </row>
    <row r="12" spans="1:19" ht="10" x14ac:dyDescent="0.2">
      <c r="A12" s="3"/>
      <c r="B12" s="3"/>
      <c r="C12" s="42"/>
      <c r="D12" s="42"/>
      <c r="E12" s="42"/>
      <c r="F12" s="42"/>
      <c r="G12" s="42"/>
      <c r="H12" s="42"/>
      <c r="I12" s="42"/>
      <c r="J12" s="42"/>
      <c r="K12" s="42"/>
      <c r="L12" s="25"/>
      <c r="M12" s="25"/>
      <c r="N12" s="25"/>
      <c r="O12" s="3"/>
    </row>
    <row r="13" spans="1:19" ht="10"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9.5" customHeight="1" x14ac:dyDescent="0.2">
      <c r="A24" s="3"/>
      <c r="B24" s="3"/>
      <c r="C24" s="256" t="s">
        <v>91</v>
      </c>
      <c r="D24" s="256"/>
      <c r="E24" s="256"/>
      <c r="F24" s="256"/>
      <c r="G24" s="256"/>
      <c r="H24" s="256"/>
      <c r="I24" s="256"/>
      <c r="J24" s="256"/>
      <c r="K24" s="256"/>
      <c r="L24" s="256"/>
      <c r="M24" s="256"/>
      <c r="N24" s="256"/>
      <c r="O24" s="2"/>
      <c r="P24" s="69"/>
      <c r="Q24" s="69"/>
      <c r="R24" s="69"/>
      <c r="S24" s="69"/>
    </row>
    <row r="25" spans="1:19" ht="46.5" customHeight="1" x14ac:dyDescent="0.2">
      <c r="A25" s="3"/>
      <c r="B25" s="3"/>
      <c r="C25" s="63" t="s">
        <v>37</v>
      </c>
      <c r="D25" s="63" t="s">
        <v>0</v>
      </c>
      <c r="E25" s="63"/>
      <c r="F25" s="63"/>
      <c r="G25" s="63"/>
      <c r="H25" s="63"/>
      <c r="I25" s="63"/>
      <c r="J25" s="255" t="s">
        <v>102</v>
      </c>
      <c r="K25" s="255"/>
      <c r="L25" s="82" t="s">
        <v>48</v>
      </c>
      <c r="M25" s="255" t="s">
        <v>49</v>
      </c>
      <c r="N25" s="255"/>
      <c r="O25" s="25"/>
    </row>
    <row r="26" spans="1:19" ht="18" customHeight="1" x14ac:dyDescent="0.2">
      <c r="A26" s="3"/>
      <c r="B26" s="3"/>
      <c r="C26" s="49">
        <f>IF(Beginpagina!$C$22=0,"",Beginpagina!$C$22)</f>
        <v>1</v>
      </c>
      <c r="D26" s="259" t="str">
        <f>IF(Beginpagina!$D$22=0,"",Beginpagina!$D$22)</f>
        <v>Bibliotheekinnovatie</v>
      </c>
      <c r="E26" s="259"/>
      <c r="F26" s="259"/>
      <c r="G26" s="259"/>
      <c r="H26" s="259"/>
      <c r="I26" s="259"/>
      <c r="J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0"/>
      <c r="L26" s="91">
        <f>_xlfn.IFNA(VLOOKUP(C26,Beginpagina!$C$21:$G$26,5,0),"")</f>
        <v>95000</v>
      </c>
      <c r="M26" s="250">
        <f t="shared" ref="M26:M29" si="0">IFERROR((IF(L26&gt;J26,L26-J26,0)),"")</f>
        <v>95000</v>
      </c>
      <c r="N26" s="250"/>
      <c r="O26" s="25"/>
    </row>
    <row r="27" spans="1:19" ht="18" customHeight="1" x14ac:dyDescent="0.2">
      <c r="A27" s="3"/>
      <c r="B27" s="3"/>
      <c r="C27" s="49" t="str">
        <f>IF(Beginpagina!$C$23=0,"",Beginpagina!$C$23)</f>
        <v/>
      </c>
      <c r="D27" s="259" t="str">
        <f>IF(Beginpagina!$D$23=0,"",Beginpagina!$D$23)</f>
        <v/>
      </c>
      <c r="E27" s="259"/>
      <c r="F27" s="259"/>
      <c r="G27" s="259"/>
      <c r="H27" s="259"/>
      <c r="I27" s="259"/>
      <c r="J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0"/>
      <c r="L27" s="91" t="str">
        <f>_xlfn.IFNA(VLOOKUP(C27,Beginpagina!$C$21:$G$26,5,0),"")</f>
        <v/>
      </c>
      <c r="M27" s="250" t="str">
        <f t="shared" si="0"/>
        <v/>
      </c>
      <c r="N27" s="250"/>
      <c r="O27" s="25"/>
    </row>
    <row r="28" spans="1:19" ht="18" customHeight="1" x14ac:dyDescent="0.2">
      <c r="A28" s="3"/>
      <c r="B28" s="3"/>
      <c r="C28" s="49" t="str">
        <f>IF(Beginpagina!$C$24=0,"",Beginpagina!$C$24)</f>
        <v/>
      </c>
      <c r="D28" s="259" t="str">
        <f>IF(Beginpagina!$D$24=0,"",Beginpagina!$D$24)</f>
        <v/>
      </c>
      <c r="E28" s="259"/>
      <c r="F28" s="259"/>
      <c r="G28" s="259"/>
      <c r="H28" s="259"/>
      <c r="I28" s="259"/>
      <c r="J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0"/>
      <c r="L28" s="91" t="str">
        <f>_xlfn.IFNA(VLOOKUP(C28,Beginpagina!$C$21:$G$26,5,0),"")</f>
        <v/>
      </c>
      <c r="M28" s="250" t="str">
        <f t="shared" si="0"/>
        <v/>
      </c>
      <c r="N28" s="250"/>
      <c r="O28" s="25"/>
    </row>
    <row r="29" spans="1:19" ht="18" customHeight="1" x14ac:dyDescent="0.2">
      <c r="A29" s="3"/>
      <c r="B29" s="3"/>
      <c r="C29" s="49" t="str">
        <f>IF(Beginpagina!$C$25=0,"",Beginpagina!$C$25)</f>
        <v/>
      </c>
      <c r="D29" s="259" t="str">
        <f>IF(Beginpagina!$D$25=0,"",Beginpagina!$D$25)</f>
        <v/>
      </c>
      <c r="E29" s="259"/>
      <c r="F29" s="259"/>
      <c r="G29" s="259"/>
      <c r="H29" s="259"/>
      <c r="I29" s="259"/>
      <c r="J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0"/>
      <c r="L29" s="91" t="str">
        <f>_xlfn.IFNA(VLOOKUP(C29,Beginpagina!$C$21:$G$26,5,0),"")</f>
        <v/>
      </c>
      <c r="M29" s="250" t="str">
        <f t="shared" si="0"/>
        <v/>
      </c>
      <c r="N29" s="250"/>
      <c r="O29" s="25"/>
    </row>
    <row r="30" spans="1:19" ht="18" customHeight="1" x14ac:dyDescent="0.2">
      <c r="A30" s="3"/>
      <c r="B30" s="3"/>
      <c r="C30" s="49" t="str">
        <f>IF(Beginpagina!$C$26=0,"",Beginpagina!$C$26)</f>
        <v/>
      </c>
      <c r="D30" s="262" t="str">
        <f>IF(Beginpagina!$D$27=0,"",Beginpagina!$D$27)</f>
        <v/>
      </c>
      <c r="E30" s="262"/>
      <c r="F30" s="262"/>
      <c r="G30" s="262"/>
      <c r="H30" s="262"/>
      <c r="I30" s="262"/>
      <c r="J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0"/>
      <c r="L30" s="91" t="str">
        <f>_xlfn.IFNA(VLOOKUP(C30,Beginpagina!$C$21:$G$26,5,0),"")</f>
        <v/>
      </c>
      <c r="M30" s="250" t="str">
        <f t="shared" ref="M30" si="1">IFERROR((IF(L30&gt;J30,L30-J30,0)),"")</f>
        <v/>
      </c>
      <c r="N30" s="250"/>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5" x14ac:dyDescent="0.25">
      <c r="A34" s="3"/>
      <c r="B34" s="3"/>
      <c r="C34" s="249" t="s">
        <v>84</v>
      </c>
      <c r="D34" s="249"/>
      <c r="E34" s="249"/>
      <c r="F34" s="249"/>
      <c r="G34" s="249"/>
      <c r="H34" s="249"/>
      <c r="I34" s="249"/>
      <c r="J34" s="249"/>
      <c r="K34" s="55"/>
      <c r="L34" s="25"/>
      <c r="M34" s="25"/>
      <c r="N34" s="25"/>
      <c r="O34" s="3"/>
    </row>
    <row r="35" spans="1:15" ht="11.5" x14ac:dyDescent="0.25">
      <c r="A35" s="3"/>
      <c r="B35" s="3"/>
      <c r="C35" s="249"/>
      <c r="D35" s="249"/>
      <c r="E35" s="249"/>
      <c r="F35" s="249"/>
      <c r="G35" s="249"/>
      <c r="H35" s="249"/>
      <c r="I35" s="249"/>
      <c r="J35" s="249"/>
      <c r="K35" s="55"/>
      <c r="L35" s="25"/>
      <c r="M35" s="25"/>
      <c r="N35" s="25"/>
      <c r="O35" s="3"/>
    </row>
    <row r="36" spans="1:15" ht="10" x14ac:dyDescent="0.2">
      <c r="A36" s="3"/>
      <c r="B36" s="3"/>
      <c r="C36" s="249"/>
      <c r="D36" s="249"/>
      <c r="E36" s="249"/>
      <c r="F36" s="249"/>
      <c r="G36" s="249"/>
      <c r="H36" s="249"/>
      <c r="I36" s="249"/>
      <c r="J36" s="249"/>
      <c r="K36" s="25"/>
      <c r="L36" s="25"/>
      <c r="M36" s="25"/>
      <c r="N36" s="25"/>
      <c r="O36" s="3"/>
    </row>
    <row r="37" spans="1:15" ht="10" x14ac:dyDescent="0.2">
      <c r="A37" s="3"/>
      <c r="B37" s="3"/>
      <c r="C37" s="249"/>
      <c r="D37" s="249"/>
      <c r="E37" s="249"/>
      <c r="F37" s="249"/>
      <c r="G37" s="249"/>
      <c r="H37" s="249"/>
      <c r="I37" s="249"/>
      <c r="J37" s="249"/>
      <c r="K37" s="25"/>
      <c r="L37" s="25"/>
      <c r="M37" s="25"/>
      <c r="N37" s="25"/>
      <c r="O37" s="3"/>
    </row>
    <row r="38" spans="1:15" ht="10" x14ac:dyDescent="0.2">
      <c r="A38" s="3"/>
      <c r="B38" s="3"/>
      <c r="C38" s="25"/>
      <c r="D38" s="25"/>
      <c r="E38" s="25"/>
      <c r="F38" s="25"/>
      <c r="G38" s="25"/>
      <c r="H38" s="25"/>
      <c r="I38" s="25"/>
      <c r="J38" s="25"/>
      <c r="K38" s="25"/>
      <c r="L38" s="25"/>
      <c r="M38" s="25"/>
      <c r="N38" s="25"/>
      <c r="O38" s="3"/>
    </row>
    <row r="39" spans="1:15" ht="10" x14ac:dyDescent="0.2">
      <c r="A39" s="3"/>
      <c r="B39" s="3"/>
      <c r="C39" s="25"/>
      <c r="D39" s="25"/>
      <c r="E39" s="25"/>
      <c r="F39" s="25"/>
      <c r="G39" s="25"/>
      <c r="H39" s="25"/>
      <c r="I39" s="25"/>
      <c r="J39" s="25"/>
      <c r="K39" s="25"/>
      <c r="L39" s="25"/>
      <c r="M39" s="25"/>
      <c r="N39" s="25"/>
      <c r="O39" s="3"/>
    </row>
    <row r="40" spans="1:15" ht="10" x14ac:dyDescent="0.2">
      <c r="A40" s="3"/>
      <c r="B40" s="3"/>
      <c r="C40" s="25"/>
      <c r="D40" s="25"/>
      <c r="E40" s="25"/>
      <c r="F40" s="25"/>
      <c r="G40" s="25"/>
      <c r="H40" s="25"/>
      <c r="I40" s="25"/>
      <c r="J40" s="25"/>
      <c r="K40" s="25"/>
      <c r="L40" s="25"/>
      <c r="M40" s="25"/>
      <c r="N40" s="25"/>
      <c r="O40" s="3"/>
    </row>
    <row r="41" spans="1:15" ht="10" x14ac:dyDescent="0.2">
      <c r="A41" s="3"/>
      <c r="B41" s="3"/>
      <c r="C41" s="25"/>
      <c r="D41" s="25"/>
      <c r="E41" s="25"/>
      <c r="F41" s="25"/>
      <c r="G41" s="25"/>
      <c r="H41" s="25"/>
      <c r="I41" s="25"/>
      <c r="J41" s="25"/>
      <c r="K41" s="25"/>
      <c r="L41" s="25"/>
      <c r="M41" s="25"/>
      <c r="N41" s="25"/>
      <c r="O41" s="3"/>
    </row>
    <row r="42" spans="1:15" ht="10" x14ac:dyDescent="0.2">
      <c r="A42" s="3"/>
      <c r="B42" s="3"/>
      <c r="C42" s="25"/>
      <c r="D42" s="25"/>
      <c r="E42" s="25"/>
      <c r="F42" s="25"/>
      <c r="G42" s="25"/>
      <c r="H42" s="25"/>
      <c r="I42" s="25"/>
      <c r="J42" s="25"/>
      <c r="K42" s="25"/>
      <c r="L42" s="25"/>
      <c r="M42" s="25"/>
      <c r="N42" s="25"/>
      <c r="O42" s="3"/>
    </row>
    <row r="43" spans="1:15" ht="10" x14ac:dyDescent="0.2">
      <c r="A43" s="3"/>
      <c r="B43" s="3"/>
      <c r="C43" s="25"/>
      <c r="D43" s="25"/>
      <c r="E43" s="25"/>
      <c r="F43" s="25"/>
      <c r="G43" s="25"/>
      <c r="H43" s="25"/>
      <c r="I43" s="25"/>
      <c r="J43" s="25"/>
      <c r="K43" s="25"/>
      <c r="L43" s="25"/>
      <c r="M43" s="25"/>
      <c r="N43" s="25"/>
      <c r="O43" s="3"/>
    </row>
    <row r="44" spans="1:15" ht="10" x14ac:dyDescent="0.2">
      <c r="A44" s="3"/>
      <c r="B44" s="3"/>
      <c r="C44" s="25"/>
      <c r="D44" s="25"/>
      <c r="E44" s="25"/>
      <c r="F44" s="25"/>
      <c r="G44" s="25"/>
      <c r="H44" s="25"/>
      <c r="I44" s="25"/>
      <c r="J44" s="25"/>
      <c r="K44" s="25"/>
      <c r="L44" s="25"/>
      <c r="M44" s="25"/>
      <c r="N44" s="25"/>
      <c r="O44" s="3"/>
    </row>
    <row r="45" spans="1:15" ht="10" x14ac:dyDescent="0.2">
      <c r="A45" s="3"/>
      <c r="B45" s="3"/>
      <c r="C45" s="25"/>
      <c r="D45" s="25"/>
      <c r="E45" s="25"/>
      <c r="F45" s="25"/>
      <c r="G45" s="25"/>
      <c r="H45" s="25"/>
      <c r="I45" s="25"/>
      <c r="J45" s="25"/>
      <c r="K45" s="25"/>
      <c r="L45" s="25"/>
      <c r="M45" s="25"/>
      <c r="N45" s="25"/>
      <c r="O45" s="3"/>
    </row>
    <row r="46" spans="1:15" ht="10" x14ac:dyDescent="0.2">
      <c r="A46" s="3"/>
      <c r="B46" s="3"/>
      <c r="C46" s="25"/>
      <c r="D46" s="25"/>
      <c r="E46" s="25"/>
      <c r="F46" s="25"/>
      <c r="G46" s="25"/>
      <c r="H46" s="25"/>
      <c r="I46" s="25"/>
      <c r="J46" s="25"/>
      <c r="K46" s="25"/>
      <c r="L46" s="25"/>
      <c r="M46" s="25"/>
      <c r="N46" s="25"/>
      <c r="O46" s="3"/>
    </row>
    <row r="47" spans="1:15" ht="10" x14ac:dyDescent="0.2">
      <c r="A47" s="3"/>
      <c r="B47" s="3"/>
      <c r="C47" s="25"/>
      <c r="D47" s="25"/>
      <c r="E47" s="25"/>
      <c r="F47" s="25"/>
      <c r="G47" s="25"/>
      <c r="H47" s="25"/>
      <c r="I47" s="25"/>
      <c r="J47" s="25"/>
      <c r="K47" s="25"/>
      <c r="L47" s="25"/>
      <c r="M47" s="25"/>
      <c r="N47" s="25"/>
      <c r="O47" s="3"/>
    </row>
    <row r="48" spans="1:15" ht="10" x14ac:dyDescent="0.2">
      <c r="A48" s="3"/>
      <c r="B48" s="3"/>
      <c r="C48" s="25"/>
      <c r="D48" s="25"/>
      <c r="E48" s="25"/>
      <c r="F48" s="25"/>
      <c r="G48" s="25"/>
      <c r="H48" s="25"/>
      <c r="I48" s="25"/>
      <c r="J48" s="25"/>
      <c r="K48" s="25"/>
      <c r="L48" s="25"/>
      <c r="M48" s="25"/>
      <c r="N48" s="25"/>
      <c r="O48" s="3"/>
    </row>
    <row r="49" spans="1:15" ht="10" x14ac:dyDescent="0.2">
      <c r="A49" s="3"/>
      <c r="B49" s="3"/>
      <c r="C49" s="25"/>
      <c r="D49" s="25"/>
      <c r="E49" s="25"/>
      <c r="F49" s="25"/>
      <c r="G49" s="25"/>
      <c r="H49" s="25"/>
      <c r="I49" s="25"/>
      <c r="J49" s="25"/>
      <c r="K49" s="25"/>
      <c r="L49" s="25"/>
      <c r="M49" s="25"/>
      <c r="N49" s="25"/>
      <c r="O49" s="3"/>
    </row>
    <row r="50" spans="1:15" ht="10" x14ac:dyDescent="0.2">
      <c r="A50" s="3"/>
      <c r="B50" s="3"/>
      <c r="C50" s="25"/>
      <c r="D50" s="25"/>
      <c r="E50" s="25"/>
      <c r="F50" s="25"/>
      <c r="G50" s="25"/>
      <c r="H50" s="25"/>
      <c r="I50" s="25"/>
      <c r="J50" s="25"/>
      <c r="K50" s="25"/>
      <c r="L50" s="25"/>
      <c r="M50" s="25"/>
      <c r="N50" s="25"/>
      <c r="O50" s="3"/>
    </row>
    <row r="51" spans="1:15" ht="10" x14ac:dyDescent="0.2">
      <c r="A51" s="3"/>
      <c r="B51" s="3"/>
      <c r="C51" s="25"/>
      <c r="D51" s="25"/>
      <c r="E51" s="25"/>
      <c r="F51" s="25"/>
      <c r="G51" s="25"/>
      <c r="H51" s="25"/>
      <c r="I51" s="25"/>
      <c r="J51" s="25"/>
      <c r="K51" s="25"/>
      <c r="L51" s="25"/>
      <c r="M51" s="25"/>
      <c r="N51" s="25"/>
      <c r="O51" s="3"/>
    </row>
    <row r="52" spans="1:15" ht="10" x14ac:dyDescent="0.2">
      <c r="A52" s="3"/>
      <c r="B52" s="3"/>
      <c r="C52" s="25"/>
      <c r="D52" s="25"/>
      <c r="E52" s="25"/>
      <c r="F52" s="25"/>
      <c r="G52" s="25"/>
      <c r="H52" s="25"/>
      <c r="I52" s="25"/>
      <c r="J52" s="25"/>
      <c r="K52" s="25"/>
      <c r="L52" s="25"/>
      <c r="M52" s="25"/>
      <c r="N52" s="25"/>
      <c r="O52" s="3"/>
    </row>
    <row r="53" spans="1:15" ht="10" x14ac:dyDescent="0.2">
      <c r="A53" s="3"/>
      <c r="B53" s="3"/>
      <c r="C53" s="25"/>
      <c r="D53" s="25"/>
      <c r="E53" s="25"/>
      <c r="F53" s="25"/>
      <c r="G53" s="25"/>
      <c r="H53" s="25"/>
      <c r="I53" s="25"/>
      <c r="J53" s="25"/>
      <c r="K53" s="25"/>
      <c r="L53" s="25"/>
      <c r="M53" s="25"/>
      <c r="N53" s="25"/>
      <c r="O53" s="3"/>
    </row>
    <row r="54" spans="1:15" ht="10" x14ac:dyDescent="0.2">
      <c r="A54" s="3"/>
      <c r="B54" s="3"/>
      <c r="C54" s="25"/>
      <c r="D54" s="25"/>
      <c r="E54" s="25"/>
      <c r="F54" s="25"/>
      <c r="G54" s="25"/>
      <c r="H54" s="25"/>
      <c r="I54" s="25"/>
      <c r="J54" s="25"/>
      <c r="K54" s="25"/>
      <c r="L54" s="25"/>
      <c r="M54" s="25"/>
      <c r="N54" s="25"/>
      <c r="O54" s="3"/>
    </row>
    <row r="55" spans="1:15" ht="10" x14ac:dyDescent="0.2">
      <c r="A55" s="3"/>
      <c r="B55" s="3"/>
      <c r="C55" s="25"/>
      <c r="D55" s="25"/>
      <c r="E55" s="25"/>
      <c r="F55" s="25"/>
      <c r="G55" s="25"/>
      <c r="H55" s="25"/>
      <c r="I55" s="25"/>
      <c r="J55" s="25"/>
      <c r="K55" s="25"/>
      <c r="L55" s="25"/>
      <c r="M55" s="25"/>
      <c r="N55" s="25"/>
      <c r="O55" s="3"/>
    </row>
    <row r="56" spans="1:15" ht="10"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7.14 Bibliotheek van de toekomst</v>
      </c>
      <c r="D61" s="56"/>
      <c r="E61" s="56"/>
      <c r="F61" s="56"/>
      <c r="G61" s="56"/>
      <c r="H61" s="57"/>
      <c r="I61" s="57"/>
      <c r="J61" s="57"/>
      <c r="K61" s="65"/>
      <c r="L61" s="65"/>
      <c r="M61" s="65" t="s">
        <v>25</v>
      </c>
      <c r="N61" s="59"/>
      <c r="O61" s="13"/>
    </row>
  </sheetData>
  <sheetProtection deleteRows="0"/>
  <mergeCells count="20">
    <mergeCell ref="C21:F22"/>
    <mergeCell ref="C34:J37"/>
    <mergeCell ref="J25:K25"/>
    <mergeCell ref="D28:I28"/>
    <mergeCell ref="J28:K28"/>
    <mergeCell ref="C24:N24"/>
    <mergeCell ref="M25:N25"/>
    <mergeCell ref="D26:I26"/>
    <mergeCell ref="J26:K26"/>
    <mergeCell ref="M26:N26"/>
    <mergeCell ref="D27:I27"/>
    <mergeCell ref="J27:K27"/>
    <mergeCell ref="M27:N27"/>
    <mergeCell ref="M28:N28"/>
    <mergeCell ref="D29:I29"/>
    <mergeCell ref="J29:K29"/>
    <mergeCell ref="M29:N29"/>
    <mergeCell ref="D30:I30"/>
    <mergeCell ref="J30:K30"/>
    <mergeCell ref="M30:N30"/>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09765625" defaultRowHeight="0" customHeight="1" zeroHeight="1" x14ac:dyDescent="0.2"/>
  <cols>
    <col min="1" max="2" width="2.8984375" style="68" customWidth="1"/>
    <col min="3" max="3" width="11.296875" style="68" customWidth="1"/>
    <col min="4" max="5" width="12.09765625" style="68" customWidth="1"/>
    <col min="6" max="7" width="9.296875" style="68" customWidth="1"/>
    <col min="8" max="8" width="10.796875" style="68" customWidth="1"/>
    <col min="9" max="9" width="12.09765625" style="68" customWidth="1"/>
    <col min="10" max="10" width="9.296875" style="68" customWidth="1"/>
    <col min="11" max="11" width="12.09765625" style="68" customWidth="1"/>
    <col min="12"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C2" s="25"/>
      <c r="D2" s="25"/>
      <c r="E2" s="25"/>
      <c r="F2" s="25"/>
      <c r="G2" s="25"/>
      <c r="H2" s="42"/>
      <c r="I2" s="42"/>
      <c r="J2" s="42"/>
      <c r="K2" s="42"/>
      <c r="L2" s="25"/>
      <c r="M2" s="25"/>
      <c r="N2" s="3"/>
      <c r="O2" s="2"/>
      <c r="P2" s="69"/>
      <c r="Q2" s="69"/>
      <c r="R2" s="69"/>
      <c r="S2" s="69"/>
    </row>
    <row r="3" spans="1:19" ht="10" x14ac:dyDescent="0.2">
      <c r="A3" s="2"/>
      <c r="B3" s="2"/>
      <c r="C3" s="43"/>
      <c r="D3" s="43"/>
      <c r="E3" s="43"/>
      <c r="F3" s="43"/>
      <c r="G3" s="43"/>
      <c r="H3" s="42"/>
      <c r="I3" s="42"/>
      <c r="J3" s="42"/>
      <c r="K3" s="42"/>
      <c r="L3" s="25"/>
      <c r="M3" s="25"/>
      <c r="N3" s="3"/>
      <c r="O3" s="2"/>
      <c r="P3" s="69"/>
      <c r="Q3" s="69"/>
      <c r="R3" s="69"/>
      <c r="S3" s="69"/>
    </row>
    <row r="4" spans="1:19" ht="17.5" x14ac:dyDescent="0.35">
      <c r="A4" s="3"/>
      <c r="B4" s="3"/>
      <c r="C4" s="44"/>
      <c r="D4" s="44"/>
      <c r="E4" s="44"/>
      <c r="F4" s="44"/>
      <c r="G4" s="44"/>
      <c r="H4" s="42"/>
      <c r="I4" s="42"/>
      <c r="J4" s="42"/>
      <c r="K4" s="42"/>
      <c r="L4" s="25"/>
      <c r="M4" s="25"/>
      <c r="N4" s="3"/>
      <c r="O4" s="3"/>
    </row>
    <row r="5" spans="1:19" ht="10" x14ac:dyDescent="0.2">
      <c r="A5" s="3"/>
      <c r="B5" s="3"/>
      <c r="C5" s="45"/>
      <c r="D5" s="45"/>
      <c r="E5" s="45"/>
      <c r="F5" s="45"/>
      <c r="G5" s="45"/>
      <c r="H5" s="42"/>
      <c r="I5" s="42"/>
      <c r="J5" s="42"/>
      <c r="K5" s="42"/>
      <c r="L5" s="25"/>
      <c r="M5" s="25"/>
      <c r="N5" s="3"/>
      <c r="O5" s="3"/>
    </row>
    <row r="6" spans="1:19" ht="10" x14ac:dyDescent="0.2">
      <c r="A6" s="3"/>
      <c r="B6" s="3"/>
      <c r="C6" s="42"/>
      <c r="D6" s="42"/>
      <c r="E6" s="42"/>
      <c r="F6" s="42"/>
      <c r="G6" s="42"/>
      <c r="H6" s="42"/>
      <c r="I6" s="42"/>
      <c r="J6" s="42"/>
      <c r="K6" s="42"/>
      <c r="L6" s="25"/>
      <c r="M6" s="25"/>
      <c r="N6" s="3"/>
      <c r="O6" s="3"/>
    </row>
    <row r="7" spans="1:19" ht="10" x14ac:dyDescent="0.2">
      <c r="A7" s="3"/>
      <c r="B7" s="3"/>
      <c r="C7" s="42"/>
      <c r="D7" s="64" t="s">
        <v>116</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3"/>
      <c r="O9" s="3"/>
    </row>
    <row r="10" spans="1:19" ht="15" x14ac:dyDescent="0.3">
      <c r="A10" s="3"/>
      <c r="B10" s="3"/>
      <c r="C10" s="46" t="s">
        <v>32</v>
      </c>
      <c r="D10" s="46"/>
      <c r="E10" s="46"/>
      <c r="F10" s="46"/>
      <c r="G10" s="46"/>
      <c r="H10" s="42"/>
      <c r="I10" s="42"/>
      <c r="J10" s="42"/>
      <c r="K10" s="42"/>
      <c r="L10" s="25"/>
      <c r="M10" s="25"/>
      <c r="N10" s="3"/>
      <c r="O10" s="3"/>
    </row>
    <row r="11" spans="1:19" ht="15" x14ac:dyDescent="0.3">
      <c r="A11" s="3"/>
      <c r="B11" s="3"/>
      <c r="C11" s="118" t="s">
        <v>89</v>
      </c>
      <c r="D11" s="46"/>
      <c r="E11" s="46"/>
      <c r="F11" s="46"/>
      <c r="G11" s="46"/>
      <c r="H11" s="42"/>
      <c r="I11" s="42"/>
      <c r="J11" s="42"/>
      <c r="K11" s="42"/>
      <c r="L11" s="25"/>
      <c r="M11" s="25"/>
      <c r="N11" s="3"/>
      <c r="O11" s="3"/>
    </row>
    <row r="12" spans="1:19" ht="10" x14ac:dyDescent="0.2">
      <c r="A12" s="3"/>
      <c r="B12" s="3"/>
      <c r="C12" s="42"/>
      <c r="D12" s="42"/>
      <c r="E12" s="42"/>
      <c r="F12" s="42"/>
      <c r="G12" s="42"/>
      <c r="H12" s="42"/>
      <c r="I12" s="42"/>
      <c r="J12" s="42"/>
      <c r="K12" s="42"/>
      <c r="L12" s="25"/>
      <c r="M12" s="25"/>
      <c r="N12" s="3"/>
      <c r="O12" s="3"/>
    </row>
    <row r="13" spans="1:19" ht="10"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6" t="s">
        <v>91</v>
      </c>
      <c r="D24" s="256"/>
      <c r="E24" s="256"/>
      <c r="F24" s="256"/>
      <c r="G24" s="256"/>
      <c r="H24" s="256"/>
      <c r="I24" s="256"/>
      <c r="J24" s="256"/>
      <c r="K24" s="256"/>
      <c r="L24" s="256"/>
      <c r="M24" s="256"/>
      <c r="N24" s="256"/>
      <c r="O24" s="2"/>
      <c r="P24" s="69"/>
      <c r="Q24" s="69"/>
      <c r="R24" s="69"/>
      <c r="S24" s="69"/>
    </row>
    <row r="25" spans="1:19" ht="21" customHeight="1" x14ac:dyDescent="0.2">
      <c r="A25" s="3"/>
      <c r="B25" s="3"/>
      <c r="C25" s="63" t="s">
        <v>37</v>
      </c>
      <c r="D25" s="63" t="s">
        <v>0</v>
      </c>
      <c r="E25" s="63"/>
      <c r="F25" s="63"/>
      <c r="G25" s="63"/>
      <c r="H25" s="63"/>
      <c r="I25" s="63"/>
      <c r="J25" s="255" t="s">
        <v>102</v>
      </c>
      <c r="K25" s="255"/>
      <c r="L25" s="82" t="s">
        <v>48</v>
      </c>
      <c r="M25" s="255" t="s">
        <v>49</v>
      </c>
      <c r="N25" s="255"/>
      <c r="O25" s="25"/>
    </row>
    <row r="26" spans="1:19" ht="18" customHeight="1" x14ac:dyDescent="0.2">
      <c r="A26" s="3"/>
      <c r="B26" s="3"/>
      <c r="C26" s="49">
        <f>IF(Beginpagina!$C$22=0,"",Beginpagina!$C$22)</f>
        <v>1</v>
      </c>
      <c r="D26" s="259" t="str">
        <f>IF(Beginpagina!$D$22=0,"",Beginpagina!$D$22)</f>
        <v>Bibliotheekinnovatie</v>
      </c>
      <c r="E26" s="259"/>
      <c r="F26" s="259"/>
      <c r="G26" s="259"/>
      <c r="H26" s="259"/>
      <c r="I26" s="259"/>
      <c r="J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0"/>
      <c r="L26" s="91">
        <f>_xlfn.IFNA(VLOOKUP(C26,Beginpagina!$C$21:$G$26,5,0),"")</f>
        <v>95000</v>
      </c>
      <c r="M26" s="250">
        <f t="shared" ref="M26:M29" si="0">IFERROR((IF(L26&gt;J26,L26-J26,0)),"")</f>
        <v>95000</v>
      </c>
      <c r="N26" s="250"/>
      <c r="O26" s="25"/>
    </row>
    <row r="27" spans="1:19" ht="18" customHeight="1" x14ac:dyDescent="0.2">
      <c r="A27" s="3"/>
      <c r="B27" s="3"/>
      <c r="C27" s="49" t="str">
        <f>IF(Beginpagina!$C$23=0,"",Beginpagina!$C$23)</f>
        <v/>
      </c>
      <c r="D27" s="259" t="str">
        <f>IF(Beginpagina!$D$23=0,"",Beginpagina!$D$23)</f>
        <v/>
      </c>
      <c r="E27" s="259"/>
      <c r="F27" s="259"/>
      <c r="G27" s="259"/>
      <c r="H27" s="259"/>
      <c r="I27" s="259"/>
      <c r="J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0"/>
      <c r="L27" s="91" t="str">
        <f>_xlfn.IFNA(VLOOKUP(C27,Beginpagina!$C$21:$G$26,5,0),"")</f>
        <v/>
      </c>
      <c r="M27" s="250" t="str">
        <f t="shared" si="0"/>
        <v/>
      </c>
      <c r="N27" s="250"/>
      <c r="O27" s="25"/>
    </row>
    <row r="28" spans="1:19" ht="18" customHeight="1" x14ac:dyDescent="0.2">
      <c r="A28" s="3"/>
      <c r="B28" s="3"/>
      <c r="C28" s="49" t="str">
        <f>IF(Beginpagina!$C$24=0,"",Beginpagina!$C$24)</f>
        <v/>
      </c>
      <c r="D28" s="259" t="str">
        <f>IF(Beginpagina!$D$24=0,"",Beginpagina!$D$24)</f>
        <v/>
      </c>
      <c r="E28" s="259"/>
      <c r="F28" s="259"/>
      <c r="G28" s="259"/>
      <c r="H28" s="259"/>
      <c r="I28" s="259"/>
      <c r="J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0"/>
      <c r="L28" s="91" t="str">
        <f>_xlfn.IFNA(VLOOKUP(C28,Beginpagina!$C$21:$G$26,5,0),"")</f>
        <v/>
      </c>
      <c r="M28" s="250" t="str">
        <f t="shared" si="0"/>
        <v/>
      </c>
      <c r="N28" s="250"/>
      <c r="O28" s="25"/>
    </row>
    <row r="29" spans="1:19" ht="18" customHeight="1" x14ac:dyDescent="0.2">
      <c r="A29" s="3"/>
      <c r="B29" s="3"/>
      <c r="C29" s="49" t="str">
        <f>IF(Beginpagina!$C$25=0,"",Beginpagina!$C$25)</f>
        <v/>
      </c>
      <c r="D29" s="259" t="str">
        <f>IF(Beginpagina!$D$25=0,"",Beginpagina!$D$25)</f>
        <v/>
      </c>
      <c r="E29" s="259"/>
      <c r="F29" s="259"/>
      <c r="G29" s="259"/>
      <c r="H29" s="259"/>
      <c r="I29" s="259"/>
      <c r="J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0"/>
      <c r="L29" s="91" t="str">
        <f>_xlfn.IFNA(VLOOKUP(C29,Beginpagina!$C$21:$G$26,5,0),"")</f>
        <v/>
      </c>
      <c r="M29" s="250" t="str">
        <f t="shared" si="0"/>
        <v/>
      </c>
      <c r="N29" s="250"/>
      <c r="O29" s="25"/>
    </row>
    <row r="30" spans="1:19" ht="18" customHeight="1" x14ac:dyDescent="0.2">
      <c r="A30" s="3"/>
      <c r="B30" s="3"/>
      <c r="C30" s="49" t="str">
        <f>IF(Beginpagina!$C$26=0,"",Beginpagina!$C$26)</f>
        <v/>
      </c>
      <c r="D30" s="262" t="str">
        <f>IF(Beginpagina!$D$27=0,"",Beginpagina!$D$27)</f>
        <v/>
      </c>
      <c r="E30" s="262"/>
      <c r="F30" s="262"/>
      <c r="G30" s="262"/>
      <c r="H30" s="262"/>
      <c r="I30" s="262"/>
      <c r="J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0"/>
      <c r="L30" s="91" t="str">
        <f>_xlfn.IFNA(VLOOKUP(C30,Beginpagina!$C$21:$G$26,5,0),"")</f>
        <v/>
      </c>
      <c r="M30" s="250" t="str">
        <f>IFERROR((IF(L30&gt;J30,L30-J30,0)),"")</f>
        <v/>
      </c>
      <c r="N30" s="250"/>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5" x14ac:dyDescent="0.3">
      <c r="A32" s="3"/>
      <c r="B32" s="3"/>
      <c r="C32" s="53" t="s">
        <v>31</v>
      </c>
      <c r="D32" s="53"/>
      <c r="E32" s="53"/>
      <c r="F32" s="53"/>
      <c r="G32" s="53"/>
      <c r="H32" s="54"/>
      <c r="I32" s="54"/>
      <c r="J32" s="54"/>
      <c r="K32" s="54"/>
      <c r="L32" s="42"/>
      <c r="M32" s="42"/>
      <c r="N32" s="2"/>
      <c r="O32" s="2"/>
      <c r="P32" s="69"/>
      <c r="Q32" s="69"/>
      <c r="R32" s="69"/>
      <c r="S32" s="69"/>
    </row>
    <row r="33" spans="1:19" ht="10"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5">
      <c r="A34" s="3"/>
      <c r="B34" s="3"/>
      <c r="C34" s="249" t="s">
        <v>84</v>
      </c>
      <c r="D34" s="249"/>
      <c r="E34" s="249"/>
      <c r="F34" s="249"/>
      <c r="G34" s="249"/>
      <c r="H34" s="249"/>
      <c r="I34" s="249"/>
      <c r="J34" s="249"/>
      <c r="K34" s="55"/>
      <c r="L34" s="55"/>
      <c r="M34" s="55"/>
      <c r="N34" s="33"/>
      <c r="O34"/>
      <c r="P34" s="71"/>
      <c r="Q34" s="71"/>
      <c r="R34" s="71"/>
      <c r="S34" s="71"/>
    </row>
    <row r="35" spans="1:19" ht="10.5" customHeight="1" x14ac:dyDescent="0.25">
      <c r="A35" s="3"/>
      <c r="B35" s="3"/>
      <c r="C35" s="249"/>
      <c r="D35" s="249"/>
      <c r="E35" s="249"/>
      <c r="F35" s="249"/>
      <c r="G35" s="249"/>
      <c r="H35" s="249"/>
      <c r="I35" s="249"/>
      <c r="J35" s="249"/>
      <c r="K35" s="55"/>
      <c r="L35" s="55"/>
      <c r="M35" s="55"/>
      <c r="N35" s="33"/>
      <c r="O35" s="3"/>
    </row>
    <row r="36" spans="1:19" ht="10.5" customHeight="1" x14ac:dyDescent="0.2">
      <c r="A36" s="3"/>
      <c r="B36" s="3"/>
      <c r="C36" s="249"/>
      <c r="D36" s="249"/>
      <c r="E36" s="249"/>
      <c r="F36" s="249"/>
      <c r="G36" s="249"/>
      <c r="H36" s="249"/>
      <c r="I36" s="249"/>
      <c r="J36" s="249"/>
      <c r="K36" s="25"/>
      <c r="L36" s="25"/>
      <c r="M36" s="25"/>
      <c r="N36" s="3"/>
      <c r="O36" s="3"/>
    </row>
    <row r="37" spans="1:19" ht="10.5" customHeight="1" x14ac:dyDescent="0.2">
      <c r="A37" s="3"/>
      <c r="B37" s="3"/>
      <c r="C37" s="249"/>
      <c r="D37" s="249"/>
      <c r="E37" s="249"/>
      <c r="F37" s="249"/>
      <c r="G37" s="249"/>
      <c r="H37" s="249"/>
      <c r="I37" s="249"/>
      <c r="J37" s="249"/>
      <c r="K37" s="25"/>
      <c r="L37" s="25"/>
      <c r="M37" s="25"/>
      <c r="N37" s="3"/>
      <c r="O37" s="3"/>
    </row>
    <row r="38" spans="1:19" ht="10" x14ac:dyDescent="0.2">
      <c r="A38" s="3"/>
      <c r="B38" s="3"/>
      <c r="C38" s="25"/>
      <c r="D38" s="25"/>
      <c r="E38" s="25"/>
      <c r="F38" s="25"/>
      <c r="G38" s="25"/>
      <c r="H38" s="25"/>
      <c r="I38" s="25"/>
      <c r="J38" s="25"/>
      <c r="K38" s="25"/>
      <c r="L38" s="25"/>
      <c r="M38" s="25"/>
      <c r="N38" s="3"/>
      <c r="O38" s="3"/>
    </row>
    <row r="39" spans="1:19" ht="10" x14ac:dyDescent="0.2">
      <c r="A39" s="3"/>
      <c r="B39" s="3"/>
      <c r="C39" s="25"/>
      <c r="D39" s="25"/>
      <c r="E39" s="25"/>
      <c r="F39" s="25"/>
      <c r="G39" s="25"/>
      <c r="H39" s="25"/>
      <c r="I39" s="25"/>
      <c r="J39" s="25"/>
      <c r="K39" s="25"/>
      <c r="L39" s="25"/>
      <c r="M39" s="25"/>
      <c r="N39" s="3"/>
      <c r="O39" s="3"/>
    </row>
    <row r="40" spans="1:19" ht="10" x14ac:dyDescent="0.2">
      <c r="A40" s="3"/>
      <c r="B40" s="3"/>
      <c r="C40" s="25"/>
      <c r="D40" s="25"/>
      <c r="E40" s="25"/>
      <c r="F40" s="25"/>
      <c r="G40" s="25"/>
      <c r="H40" s="25"/>
      <c r="I40" s="25"/>
      <c r="J40" s="25"/>
      <c r="K40" s="25"/>
      <c r="L40" s="25"/>
      <c r="M40" s="25"/>
      <c r="N40" s="3"/>
      <c r="O40" s="3"/>
    </row>
    <row r="41" spans="1:19" ht="10" x14ac:dyDescent="0.2">
      <c r="A41" s="3"/>
      <c r="B41" s="3"/>
      <c r="C41" s="25"/>
      <c r="D41" s="25"/>
      <c r="E41" s="25"/>
      <c r="F41" s="25"/>
      <c r="G41" s="25"/>
      <c r="H41" s="25"/>
      <c r="I41" s="25"/>
      <c r="J41" s="25"/>
      <c r="K41" s="25"/>
      <c r="L41" s="25"/>
      <c r="M41" s="25"/>
      <c r="N41" s="3"/>
      <c r="O41" s="3"/>
    </row>
    <row r="42" spans="1:19" ht="10" x14ac:dyDescent="0.2">
      <c r="A42" s="3"/>
      <c r="B42" s="3"/>
      <c r="C42" s="25"/>
      <c r="D42" s="25"/>
      <c r="E42" s="25"/>
      <c r="F42" s="25"/>
      <c r="G42" s="25"/>
      <c r="H42" s="25"/>
      <c r="I42" s="25"/>
      <c r="J42" s="25"/>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5"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7.14 Bibliotheek van de toekomst</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M27:N27"/>
    <mergeCell ref="D28:I28"/>
    <mergeCell ref="D27:I27"/>
    <mergeCell ref="J27:K27"/>
    <mergeCell ref="J28:K28"/>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09765625" defaultRowHeight="0" customHeight="1" zeroHeight="1" x14ac:dyDescent="0.2"/>
  <cols>
    <col min="1" max="2" width="2.8984375" style="68" customWidth="1"/>
    <col min="3" max="3" width="11.59765625" style="68" customWidth="1"/>
    <col min="4" max="4" width="12.09765625" style="68" customWidth="1"/>
    <col min="5" max="5" width="11.8984375" style="68" customWidth="1"/>
    <col min="6" max="6" width="12.09765625" style="68" customWidth="1"/>
    <col min="7" max="7" width="9.296875" style="68" customWidth="1"/>
    <col min="8" max="8" width="12.09765625" style="68" customWidth="1"/>
    <col min="9" max="9" width="9.296875" style="68" customWidth="1"/>
    <col min="10" max="10" width="10.5" style="68" customWidth="1"/>
    <col min="11" max="11" width="10.69921875" style="68" customWidth="1"/>
    <col min="12" max="12" width="12.59765625" style="68" customWidth="1"/>
    <col min="13" max="13" width="11.0976562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2"/>
      <c r="N1" s="2"/>
      <c r="O1" s="2"/>
      <c r="P1" s="69"/>
      <c r="Q1" s="69"/>
      <c r="R1" s="69"/>
      <c r="S1" s="69"/>
    </row>
    <row r="2" spans="1:19" ht="10" x14ac:dyDescent="0.2">
      <c r="A2" s="2"/>
      <c r="B2" s="2"/>
      <c r="C2" s="25"/>
      <c r="D2" s="25"/>
      <c r="E2" s="25"/>
      <c r="F2" s="25"/>
      <c r="G2" s="25"/>
      <c r="H2" s="42"/>
      <c r="I2" s="42"/>
      <c r="J2" s="42"/>
      <c r="K2" s="42"/>
      <c r="L2" s="25"/>
      <c r="M2" s="3"/>
      <c r="N2" s="3"/>
      <c r="O2" s="2"/>
      <c r="P2" s="69"/>
      <c r="Q2" s="69"/>
      <c r="R2" s="69"/>
      <c r="S2" s="69"/>
    </row>
    <row r="3" spans="1:19" ht="10" x14ac:dyDescent="0.2">
      <c r="A3" s="2"/>
      <c r="B3" s="2"/>
      <c r="C3" s="43"/>
      <c r="D3" s="43"/>
      <c r="E3" s="43"/>
      <c r="F3" s="43"/>
      <c r="G3" s="43"/>
      <c r="H3" s="42"/>
      <c r="I3" s="42"/>
      <c r="J3" s="42"/>
      <c r="K3" s="42"/>
      <c r="L3" s="25"/>
      <c r="M3" s="3"/>
      <c r="N3" s="3"/>
      <c r="O3" s="2"/>
      <c r="P3" s="69"/>
      <c r="Q3" s="69"/>
      <c r="R3" s="69"/>
      <c r="S3" s="69"/>
    </row>
    <row r="4" spans="1:19" ht="17.5" x14ac:dyDescent="0.35">
      <c r="A4" s="3"/>
      <c r="B4" s="3"/>
      <c r="C4" s="44"/>
      <c r="D4" s="44"/>
      <c r="E4" s="44"/>
      <c r="F4" s="44"/>
      <c r="G4" s="44"/>
      <c r="H4" s="42"/>
      <c r="I4" s="42"/>
      <c r="J4" s="42"/>
      <c r="K4" s="42"/>
      <c r="L4" s="25"/>
      <c r="M4" s="3"/>
      <c r="N4" s="3"/>
      <c r="O4" s="3"/>
    </row>
    <row r="5" spans="1:19" ht="10" x14ac:dyDescent="0.2">
      <c r="A5" s="3"/>
      <c r="B5" s="3"/>
      <c r="C5" s="45"/>
      <c r="D5" s="45"/>
      <c r="E5" s="45"/>
      <c r="F5" s="45"/>
      <c r="G5" s="45"/>
      <c r="H5" s="42"/>
      <c r="I5" s="42"/>
      <c r="J5" s="42"/>
      <c r="K5" s="42"/>
      <c r="L5" s="25"/>
      <c r="M5" s="3"/>
      <c r="N5" s="3"/>
      <c r="O5" s="3"/>
    </row>
    <row r="6" spans="1:19" ht="10" x14ac:dyDescent="0.2">
      <c r="A6" s="3"/>
      <c r="B6" s="3"/>
      <c r="C6" s="42"/>
      <c r="D6" s="42"/>
      <c r="E6" s="42"/>
      <c r="F6" s="42"/>
      <c r="G6" s="42"/>
      <c r="H6" s="42"/>
      <c r="I6" s="42"/>
      <c r="J6" s="42"/>
      <c r="K6" s="42"/>
      <c r="L6" s="25"/>
      <c r="M6" s="3"/>
      <c r="N6" s="3"/>
      <c r="O6" s="3"/>
    </row>
    <row r="7" spans="1:19" ht="10" x14ac:dyDescent="0.2">
      <c r="A7" s="3"/>
      <c r="B7" s="3"/>
      <c r="C7" s="42"/>
      <c r="D7" s="64" t="s">
        <v>116</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3" t="s">
        <v>75</v>
      </c>
      <c r="D11" s="263"/>
      <c r="E11" s="263"/>
      <c r="F11" s="263"/>
      <c r="G11" s="263"/>
      <c r="H11" s="263"/>
      <c r="I11" s="263"/>
      <c r="J11" s="263"/>
      <c r="K11" s="263"/>
      <c r="L11" s="263"/>
      <c r="M11" s="263"/>
      <c r="N11" s="3"/>
      <c r="O11" s="3"/>
    </row>
    <row r="12" spans="1:19" ht="10.5" customHeight="1" x14ac:dyDescent="0.2">
      <c r="A12" s="3"/>
      <c r="B12" s="3"/>
      <c r="C12" s="263"/>
      <c r="D12" s="263"/>
      <c r="E12" s="263"/>
      <c r="F12" s="263"/>
      <c r="G12" s="263"/>
      <c r="H12" s="263"/>
      <c r="I12" s="263"/>
      <c r="J12" s="263"/>
      <c r="K12" s="263"/>
      <c r="L12" s="263"/>
      <c r="M12" s="263"/>
      <c r="N12" s="3"/>
      <c r="O12" s="3"/>
    </row>
    <row r="13" spans="1:19" ht="11.25" customHeight="1" x14ac:dyDescent="0.2">
      <c r="A13" s="3"/>
      <c r="B13" s="3"/>
      <c r="C13" s="263"/>
      <c r="D13" s="263"/>
      <c r="E13" s="263"/>
      <c r="F13" s="263"/>
      <c r="G13" s="263"/>
      <c r="H13" s="263"/>
      <c r="I13" s="263"/>
      <c r="J13" s="263"/>
      <c r="K13" s="263"/>
      <c r="L13" s="263"/>
      <c r="M13" s="263"/>
      <c r="N13" s="3"/>
      <c r="O13" s="3"/>
    </row>
    <row r="14" spans="1:19" ht="11.25" customHeight="1" x14ac:dyDescent="0.2">
      <c r="A14" s="3"/>
      <c r="B14" s="3"/>
      <c r="C14" s="263" t="s">
        <v>76</v>
      </c>
      <c r="D14" s="263"/>
      <c r="E14" s="263"/>
      <c r="F14" s="263"/>
      <c r="G14" s="263"/>
      <c r="H14" s="263"/>
      <c r="I14" s="263"/>
      <c r="J14" s="263"/>
      <c r="K14" s="263"/>
      <c r="L14" s="263"/>
      <c r="M14" s="263"/>
      <c r="N14" s="3"/>
      <c r="O14" s="3"/>
    </row>
    <row r="15" spans="1:19" ht="11.25" customHeight="1" x14ac:dyDescent="0.2">
      <c r="A15" s="3"/>
      <c r="B15" s="3"/>
      <c r="C15" s="263"/>
      <c r="D15" s="263"/>
      <c r="E15" s="263"/>
      <c r="F15" s="263"/>
      <c r="G15" s="263"/>
      <c r="H15" s="263"/>
      <c r="I15" s="263"/>
      <c r="J15" s="263"/>
      <c r="K15" s="263"/>
      <c r="L15" s="263"/>
      <c r="M15" s="263"/>
      <c r="N15" s="3"/>
      <c r="O15" s="3"/>
    </row>
    <row r="16" spans="1:19" ht="11.25" customHeight="1" x14ac:dyDescent="0.2">
      <c r="A16" s="3"/>
      <c r="B16" s="3"/>
      <c r="C16" s="263"/>
      <c r="D16" s="263"/>
      <c r="E16" s="263"/>
      <c r="F16" s="263"/>
      <c r="G16" s="263"/>
      <c r="H16" s="263"/>
      <c r="I16" s="263"/>
      <c r="J16" s="263"/>
      <c r="K16" s="263"/>
      <c r="L16" s="263"/>
      <c r="M16" s="263"/>
      <c r="N16" s="3"/>
      <c r="O16" s="3"/>
    </row>
    <row r="17" spans="1:22" ht="11.5" x14ac:dyDescent="0.2">
      <c r="A17" s="3"/>
      <c r="B17" s="3"/>
      <c r="C17" s="121"/>
      <c r="D17" s="120"/>
      <c r="E17" s="120"/>
      <c r="F17" s="120"/>
      <c r="G17" s="120"/>
      <c r="H17" s="120"/>
      <c r="I17" s="120"/>
      <c r="J17" s="120"/>
      <c r="K17" s="120"/>
      <c r="L17" s="120"/>
      <c r="M17" s="120"/>
      <c r="N17" s="3"/>
      <c r="O17" s="3"/>
    </row>
    <row r="18" spans="1:22" ht="10" x14ac:dyDescent="0.2">
      <c r="A18" s="3"/>
      <c r="B18" s="3"/>
      <c r="C18" s="180" t="s">
        <v>86</v>
      </c>
      <c r="D18" s="180"/>
      <c r="E18" s="180"/>
      <c r="F18" s="180"/>
      <c r="G18" s="42"/>
      <c r="H18" s="42"/>
      <c r="I18" s="42"/>
      <c r="J18" s="178" t="s">
        <v>98</v>
      </c>
      <c r="K18" s="176"/>
      <c r="L18" s="176"/>
      <c r="M18" s="3"/>
      <c r="N18" s="3"/>
      <c r="O18" s="3"/>
      <c r="Q18" s="266" t="s">
        <v>92</v>
      </c>
      <c r="R18" s="266"/>
    </row>
    <row r="19" spans="1:22" s="70" customFormat="1" ht="7.5" customHeight="1" x14ac:dyDescent="0.2">
      <c r="A19" s="13"/>
      <c r="B19" s="13"/>
      <c r="C19" s="47"/>
      <c r="D19" s="47"/>
      <c r="E19" s="47"/>
      <c r="F19" s="47"/>
      <c r="G19" s="47"/>
      <c r="H19" s="48"/>
      <c r="I19" s="48"/>
      <c r="J19" s="48"/>
      <c r="K19" s="48"/>
      <c r="L19" s="48"/>
      <c r="M19" s="14"/>
      <c r="N19" s="14"/>
      <c r="O19" s="13"/>
      <c r="Q19" s="266"/>
      <c r="R19" s="266"/>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7" t="s">
        <v>93</v>
      </c>
      <c r="R20" s="267"/>
      <c r="S20" s="267"/>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7"/>
      <c r="R21" s="267"/>
      <c r="S21" s="267"/>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7"/>
      <c r="R22" s="267"/>
      <c r="S22" s="267"/>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7"/>
      <c r="R23" s="267"/>
      <c r="S23" s="267"/>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7"/>
      <c r="R24" s="267"/>
      <c r="S24" s="267"/>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6" t="s">
        <v>91</v>
      </c>
      <c r="D29" s="256"/>
      <c r="E29" s="256"/>
      <c r="F29" s="256"/>
      <c r="G29" s="256"/>
      <c r="H29" s="256"/>
      <c r="I29" s="256"/>
      <c r="J29" s="256"/>
      <c r="K29" s="256"/>
      <c r="L29" s="256"/>
      <c r="M29" s="256"/>
      <c r="N29" s="256"/>
      <c r="O29" s="2"/>
      <c r="P29" s="69"/>
    </row>
    <row r="30" spans="1:22" ht="21" customHeight="1" x14ac:dyDescent="0.2">
      <c r="A30" s="3"/>
      <c r="B30" s="3"/>
      <c r="C30" s="63" t="s">
        <v>37</v>
      </c>
      <c r="D30" s="63" t="s">
        <v>0</v>
      </c>
      <c r="E30" s="63"/>
      <c r="F30" s="63"/>
      <c r="G30" s="63"/>
      <c r="H30" s="63"/>
      <c r="I30" s="63"/>
      <c r="J30" s="255" t="s">
        <v>102</v>
      </c>
      <c r="K30" s="255"/>
      <c r="L30" s="82" t="s">
        <v>48</v>
      </c>
      <c r="M30" s="255" t="s">
        <v>49</v>
      </c>
      <c r="N30" s="255"/>
      <c r="O30" s="25"/>
    </row>
    <row r="31" spans="1:22" ht="18" customHeight="1" x14ac:dyDescent="0.2">
      <c r="A31" s="3"/>
      <c r="B31" s="3"/>
      <c r="C31" s="41">
        <f>IF(Beginpagina!$C$22=0,"",Beginpagina!$C$22)</f>
        <v>1</v>
      </c>
      <c r="D31" s="264" t="str">
        <f>IF(Beginpagina!$D$22=0,"",Beginpagina!$D$22)</f>
        <v>Bibliotheekinnovatie</v>
      </c>
      <c r="E31" s="264"/>
      <c r="F31" s="264"/>
      <c r="G31" s="264"/>
      <c r="H31" s="264"/>
      <c r="I31" s="264"/>
      <c r="J31" s="250">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0"/>
      <c r="L31" s="139">
        <f>_xlfn.IFNA(VLOOKUP(C31,Beginpagina!$C$21:$G$26,5,0),"")</f>
        <v>95000</v>
      </c>
      <c r="M31" s="265">
        <f>IFERROR((IF(L31&gt;J31,L31-J31,0)),"")</f>
        <v>95000</v>
      </c>
      <c r="N31" s="265"/>
      <c r="O31" s="25"/>
    </row>
    <row r="32" spans="1:22" ht="18" customHeight="1" x14ac:dyDescent="0.2">
      <c r="A32" s="3"/>
      <c r="B32" s="3"/>
      <c r="C32" s="41" t="str">
        <f>IF(Beginpagina!$C$23=0,"",Beginpagina!$C$23)</f>
        <v/>
      </c>
      <c r="D32" s="264" t="str">
        <f>IF(Beginpagina!$D$23=0,"",Beginpagina!$D$23)</f>
        <v/>
      </c>
      <c r="E32" s="264"/>
      <c r="F32" s="264"/>
      <c r="G32" s="264"/>
      <c r="H32" s="264"/>
      <c r="I32" s="264"/>
      <c r="J32" s="250">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0"/>
      <c r="L32" s="139" t="str">
        <f>_xlfn.IFNA(VLOOKUP(C32,Beginpagina!$C$21:$G$26,5,0),"")</f>
        <v/>
      </c>
      <c r="M32" s="265" t="str">
        <f>IFERROR((IF(L32&gt;J32,L32-J32,0)),"")</f>
        <v/>
      </c>
      <c r="N32" s="265"/>
      <c r="O32" s="25"/>
    </row>
    <row r="33" spans="1:19" ht="18" customHeight="1" x14ac:dyDescent="0.2">
      <c r="A33" s="3"/>
      <c r="B33" s="3"/>
      <c r="C33" s="41" t="str">
        <f>IF(Beginpagina!$C$24=0,"",Beginpagina!$C$24)</f>
        <v/>
      </c>
      <c r="D33" s="264" t="str">
        <f>IF(Beginpagina!$D$24=0,"",Beginpagina!$D$24)</f>
        <v/>
      </c>
      <c r="E33" s="264"/>
      <c r="F33" s="264"/>
      <c r="G33" s="264"/>
      <c r="H33" s="264"/>
      <c r="I33" s="264"/>
      <c r="J33" s="250">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0"/>
      <c r="L33" s="139" t="str">
        <f>_xlfn.IFNA(VLOOKUP(C33,Beginpagina!$C$21:$G$26,5,0),"")</f>
        <v/>
      </c>
      <c r="M33" s="265" t="str">
        <f>IFERROR((IF(L33&gt;J33,L33-J33,0)),"")</f>
        <v/>
      </c>
      <c r="N33" s="265"/>
      <c r="O33" s="25"/>
    </row>
    <row r="34" spans="1:19" ht="18" customHeight="1" x14ac:dyDescent="0.2">
      <c r="A34" s="3"/>
      <c r="B34" s="3"/>
      <c r="C34" s="49" t="str">
        <f>IF(Beginpagina!$C$26=0,"",Beginpagina!$C$26)</f>
        <v/>
      </c>
      <c r="D34" s="262" t="str">
        <f>IF(Beginpagina!$D$27=0,"",Beginpagina!$D$27)</f>
        <v/>
      </c>
      <c r="E34" s="262"/>
      <c r="F34" s="262"/>
      <c r="G34" s="262"/>
      <c r="H34" s="262"/>
      <c r="I34" s="262"/>
      <c r="J34" s="250">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0"/>
      <c r="L34" s="91" t="str">
        <f>_xlfn.IFNA(VLOOKUP(C34,Beginpagina!$C$21:$G$26,5,0),"")</f>
        <v/>
      </c>
      <c r="M34" s="250" t="str">
        <f>IFERROR((IF(L34&gt;J34,L34-J34,0)),"")</f>
        <v/>
      </c>
      <c r="N34" s="250"/>
      <c r="O34" s="25"/>
    </row>
    <row r="35" spans="1:19" ht="18" customHeight="1" x14ac:dyDescent="0.2">
      <c r="A35" s="3"/>
      <c r="B35" s="3"/>
      <c r="C35" s="49" t="str">
        <f>IF(Beginpagina!$C$26=0,"",Beginpagina!$C$26)</f>
        <v/>
      </c>
      <c r="D35" s="262" t="str">
        <f>IF(Beginpagina!$D$27=0,"",Beginpagina!$D$27)</f>
        <v/>
      </c>
      <c r="E35" s="262"/>
      <c r="F35" s="262"/>
      <c r="G35" s="262"/>
      <c r="H35" s="262"/>
      <c r="I35" s="262"/>
      <c r="J35" s="250">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0"/>
      <c r="L35" s="91" t="str">
        <f>_xlfn.IFNA(VLOOKUP(C35,Beginpagina!$C$21:$G$26,5,0),"")</f>
        <v/>
      </c>
      <c r="M35" s="250" t="str">
        <f>IFERROR((IF(L35&gt;J35,L35-J35,0)),"")</f>
        <v/>
      </c>
      <c r="N35" s="250"/>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5" x14ac:dyDescent="0.3">
      <c r="A37" s="3"/>
      <c r="B37" s="3"/>
      <c r="C37" s="53" t="s">
        <v>31</v>
      </c>
      <c r="D37" s="53"/>
      <c r="E37" s="53"/>
      <c r="F37" s="53"/>
      <c r="G37" s="53"/>
      <c r="H37" s="54"/>
      <c r="I37" s="54"/>
      <c r="J37" s="54"/>
      <c r="K37" s="54"/>
      <c r="L37" s="42"/>
      <c r="M37" s="2"/>
      <c r="N37" s="2"/>
      <c r="O37" s="2"/>
      <c r="P37" s="69"/>
      <c r="Q37" s="69"/>
      <c r="R37" s="69"/>
      <c r="S37" s="69"/>
    </row>
    <row r="38" spans="1:19" ht="10" x14ac:dyDescent="0.2">
      <c r="A38" s="3"/>
      <c r="B38" s="3"/>
      <c r="C38" s="54"/>
      <c r="D38" s="54"/>
      <c r="E38" s="54"/>
      <c r="F38" s="54"/>
      <c r="G38" s="54"/>
      <c r="H38" s="54"/>
      <c r="I38" s="54"/>
      <c r="J38" s="54"/>
      <c r="K38" s="54"/>
      <c r="L38" s="42"/>
      <c r="M38" s="2"/>
      <c r="N38" s="2"/>
      <c r="O38" s="2"/>
      <c r="P38" s="69"/>
      <c r="Q38" s="69"/>
      <c r="R38" s="69"/>
      <c r="S38" s="69"/>
    </row>
    <row r="39" spans="1:19" ht="10.5" customHeight="1" x14ac:dyDescent="0.25">
      <c r="A39" s="3"/>
      <c r="B39" s="3"/>
      <c r="C39" s="249" t="s">
        <v>84</v>
      </c>
      <c r="D39" s="249"/>
      <c r="E39" s="249"/>
      <c r="F39" s="249"/>
      <c r="G39" s="249"/>
      <c r="H39" s="249"/>
      <c r="I39" s="249"/>
      <c r="J39" s="249"/>
      <c r="K39" s="55"/>
      <c r="L39" s="55"/>
      <c r="M39" s="33"/>
      <c r="N39" s="33"/>
      <c r="O39"/>
      <c r="P39" s="71"/>
      <c r="Q39" s="71"/>
      <c r="R39" s="71"/>
      <c r="S39" s="71"/>
    </row>
    <row r="40" spans="1:19" ht="10.5" customHeight="1" x14ac:dyDescent="0.25">
      <c r="A40" s="3"/>
      <c r="B40" s="3"/>
      <c r="C40" s="249"/>
      <c r="D40" s="249"/>
      <c r="E40" s="249"/>
      <c r="F40" s="249"/>
      <c r="G40" s="249"/>
      <c r="H40" s="249"/>
      <c r="I40" s="249"/>
      <c r="J40" s="249"/>
      <c r="K40" s="55"/>
      <c r="L40" s="55"/>
      <c r="M40" s="33"/>
      <c r="N40" s="33"/>
      <c r="O40" s="3"/>
    </row>
    <row r="41" spans="1:19" ht="10.5" customHeight="1" x14ac:dyDescent="0.2">
      <c r="A41" s="3"/>
      <c r="B41" s="3"/>
      <c r="C41" s="249"/>
      <c r="D41" s="249"/>
      <c r="E41" s="249"/>
      <c r="F41" s="249"/>
      <c r="G41" s="249"/>
      <c r="H41" s="249"/>
      <c r="I41" s="249"/>
      <c r="J41" s="249"/>
      <c r="K41" s="25"/>
      <c r="L41" s="25"/>
      <c r="M41" s="3"/>
      <c r="N41" s="3"/>
      <c r="O41" s="3"/>
    </row>
    <row r="42" spans="1:19" ht="10.5" customHeight="1" x14ac:dyDescent="0.2">
      <c r="A42" s="3"/>
      <c r="B42" s="3"/>
      <c r="C42" s="249"/>
      <c r="D42" s="249"/>
      <c r="E42" s="249"/>
      <c r="F42" s="249"/>
      <c r="G42" s="249"/>
      <c r="H42" s="249"/>
      <c r="I42" s="249"/>
      <c r="J42" s="249"/>
      <c r="K42" s="25"/>
      <c r="L42" s="25"/>
      <c r="M42" s="3"/>
      <c r="N42" s="3"/>
      <c r="O42" s="3"/>
    </row>
    <row r="43" spans="1:19" ht="10" x14ac:dyDescent="0.2">
      <c r="A43" s="3"/>
      <c r="B43" s="3"/>
      <c r="C43" s="249"/>
      <c r="D43" s="249"/>
      <c r="E43" s="249"/>
      <c r="F43" s="249"/>
      <c r="G43" s="249"/>
      <c r="H43" s="249"/>
      <c r="I43" s="249"/>
      <c r="J43" s="249"/>
      <c r="K43" s="25"/>
      <c r="L43" s="25"/>
      <c r="M43" s="3"/>
      <c r="N43" s="3"/>
      <c r="O43" s="3"/>
    </row>
    <row r="44" spans="1:19" ht="10" x14ac:dyDescent="0.2">
      <c r="A44" s="3"/>
      <c r="B44" s="3"/>
      <c r="C44" s="25"/>
      <c r="D44" s="25"/>
      <c r="E44" s="25"/>
      <c r="F44" s="25"/>
      <c r="G44" s="25"/>
      <c r="H44" s="25"/>
      <c r="I44" s="25"/>
      <c r="J44" s="25"/>
      <c r="K44" s="25"/>
      <c r="L44" s="25"/>
      <c r="M44" s="3"/>
      <c r="N44" s="3"/>
      <c r="O44" s="3"/>
    </row>
    <row r="45" spans="1:19" ht="10" x14ac:dyDescent="0.2">
      <c r="A45" s="3"/>
      <c r="B45" s="3"/>
      <c r="C45" s="25"/>
      <c r="D45" s="25"/>
      <c r="E45" s="25"/>
      <c r="F45" s="25"/>
      <c r="G45" s="25"/>
      <c r="H45" s="25"/>
      <c r="I45" s="25"/>
      <c r="J45" s="25"/>
      <c r="K45" s="25"/>
      <c r="L45" s="25"/>
      <c r="M45" s="3"/>
      <c r="N45" s="3"/>
      <c r="O45" s="3"/>
    </row>
    <row r="46" spans="1:19" ht="10" x14ac:dyDescent="0.2">
      <c r="A46" s="3"/>
      <c r="B46" s="3"/>
      <c r="C46" s="25"/>
      <c r="D46" s="25"/>
      <c r="E46" s="25"/>
      <c r="F46" s="25"/>
      <c r="G46" s="25"/>
      <c r="H46" s="25"/>
      <c r="I46" s="25"/>
      <c r="J46" s="25"/>
      <c r="K46" s="25"/>
      <c r="L46" s="25"/>
      <c r="M46" s="3"/>
      <c r="N46" s="3"/>
      <c r="O46" s="3"/>
    </row>
    <row r="47" spans="1:19" ht="10" x14ac:dyDescent="0.2">
      <c r="A47" s="3"/>
      <c r="B47" s="3"/>
      <c r="C47" s="25"/>
      <c r="D47" s="25"/>
      <c r="E47" s="25"/>
      <c r="F47" s="25"/>
      <c r="G47" s="25"/>
      <c r="H47" s="25"/>
      <c r="I47" s="25"/>
      <c r="J47" s="25"/>
      <c r="K47" s="25"/>
      <c r="L47" s="25"/>
      <c r="M47" s="3"/>
      <c r="N47" s="3"/>
      <c r="O47" s="3"/>
    </row>
    <row r="48" spans="1:19" ht="10" x14ac:dyDescent="0.2">
      <c r="A48" s="3"/>
      <c r="B48" s="3"/>
      <c r="C48" s="25"/>
      <c r="D48" s="25"/>
      <c r="E48" s="25"/>
      <c r="F48" s="25"/>
      <c r="G48" s="25"/>
      <c r="H48" s="25"/>
      <c r="I48" s="25"/>
      <c r="J48" s="25"/>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5"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7.14 Bibliotheek van de toekomst</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Q18:R19"/>
    <mergeCell ref="Q20:S24"/>
    <mergeCell ref="C39:J43"/>
    <mergeCell ref="D31:I31"/>
    <mergeCell ref="J31:K31"/>
    <mergeCell ref="M31:N31"/>
    <mergeCell ref="C26:G27"/>
    <mergeCell ref="J66:M66"/>
    <mergeCell ref="D32:I32"/>
    <mergeCell ref="J32:K32"/>
    <mergeCell ref="M32:N32"/>
    <mergeCell ref="D33:I33"/>
    <mergeCell ref="J33:K33"/>
    <mergeCell ref="M33:N33"/>
    <mergeCell ref="D34:I34"/>
    <mergeCell ref="J34:K34"/>
    <mergeCell ref="M34:N34"/>
    <mergeCell ref="D35:I35"/>
    <mergeCell ref="J35:K35"/>
    <mergeCell ref="M35:N35"/>
    <mergeCell ref="C11:M13"/>
    <mergeCell ref="C14:M16"/>
    <mergeCell ref="J30:K30"/>
    <mergeCell ref="M30:N30"/>
    <mergeCell ref="C29:N29"/>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7.296875" style="3" customWidth="1"/>
    <col min="6" max="6" width="7" style="3" customWidth="1"/>
    <col min="7" max="7" width="8.69921875" style="3" customWidth="1"/>
    <col min="8"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42"/>
      <c r="D7" s="64" t="s">
        <v>116</v>
      </c>
      <c r="E7" s="42"/>
      <c r="F7" s="42"/>
      <c r="G7" s="42"/>
      <c r="H7" s="42"/>
      <c r="I7" s="42"/>
      <c r="J7" s="42"/>
      <c r="K7" s="69"/>
    </row>
    <row r="8" spans="1:14" ht="10" x14ac:dyDescent="0.2">
      <c r="C8" s="42"/>
      <c r="D8" s="64"/>
      <c r="E8" s="42"/>
      <c r="F8" s="42"/>
      <c r="G8" s="42"/>
      <c r="H8" s="42"/>
      <c r="I8" s="42"/>
      <c r="J8" s="42"/>
      <c r="K8" s="69"/>
    </row>
    <row r="9" spans="1:14" ht="10"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94" t="s">
        <v>112</v>
      </c>
      <c r="G11" s="295"/>
      <c r="H11" s="184" t="s">
        <v>71</v>
      </c>
      <c r="J11" s="181" t="s">
        <v>97</v>
      </c>
    </row>
    <row r="12" spans="1:14" s="70" customFormat="1" ht="18" customHeight="1" x14ac:dyDescent="0.2">
      <c r="A12" s="13"/>
      <c r="B12" s="13"/>
      <c r="C12" s="141">
        <f>IF(Beginpagina!$C$22=0,"",Beginpagina!$C$22)</f>
        <v>1</v>
      </c>
      <c r="D12" s="140" t="str">
        <f>IF(Beginpagina!$D$22=0,"",Beginpagina!$D$22)</f>
        <v>Bibliotheekinnovatie</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92">
        <f>IF(H12&gt;J12,J12,H12)</f>
        <v>0</v>
      </c>
      <c r="G12" s="293"/>
      <c r="H12" s="185">
        <f>_xlfn.IFNA(VLOOKUP(C12,Beginpagina!$C$21:$G$26,5,0),"")</f>
        <v>95000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92">
        <f>IF(H13&gt;J13,J13,H13)</f>
        <v>0</v>
      </c>
      <c r="G13" s="293"/>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92">
        <f>IF(H14&gt;J14,J14,H14)</f>
        <v>0</v>
      </c>
      <c r="G14" s="293"/>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92">
        <f>IF(H15&gt;J15,J15,H15)</f>
        <v>0</v>
      </c>
      <c r="G15" s="293"/>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92">
        <f>IF(H16&gt;J16,J16,H16)</f>
        <v>0</v>
      </c>
      <c r="G16" s="293"/>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92"/>
      <c r="G17" s="293"/>
      <c r="H17" s="185"/>
      <c r="I17" s="13"/>
      <c r="J17" s="182"/>
      <c r="K17" s="190"/>
    </row>
    <row r="18" spans="1:11" s="70" customFormat="1" ht="18" customHeight="1" thickBot="1" x14ac:dyDescent="0.25">
      <c r="A18" s="13"/>
      <c r="B18" s="13"/>
      <c r="C18" s="224" t="s">
        <v>90</v>
      </c>
      <c r="D18" s="225"/>
      <c r="E18" s="225"/>
      <c r="F18" s="268"/>
      <c r="G18" s="269"/>
      <c r="H18" s="186"/>
      <c r="I18" s="13"/>
      <c r="J18" s="182"/>
      <c r="K18" s="190"/>
    </row>
    <row r="19" spans="1:11" s="70" customFormat="1" ht="15" customHeight="1" thickTop="1" x14ac:dyDescent="0.2">
      <c r="A19" s="13"/>
      <c r="B19" s="13"/>
      <c r="C19" s="138" t="s">
        <v>19</v>
      </c>
      <c r="D19" s="138"/>
      <c r="E19" s="138">
        <f>SUM(E12:E18)</f>
        <v>0</v>
      </c>
      <c r="F19" s="270">
        <f>SUM(F12:G16)</f>
        <v>0</v>
      </c>
      <c r="G19" s="271"/>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73" t="s">
        <v>13</v>
      </c>
      <c r="D25" s="274"/>
      <c r="E25" s="116" t="s">
        <v>12</v>
      </c>
      <c r="F25"/>
      <c r="G25" s="277" t="s">
        <v>80</v>
      </c>
      <c r="H25" s="277"/>
      <c r="I25"/>
      <c r="J25" s="13"/>
    </row>
    <row r="26" spans="1:11" s="70" customFormat="1" ht="15" customHeight="1" x14ac:dyDescent="0.2">
      <c r="A26" s="13"/>
      <c r="B26" s="13"/>
      <c r="C26" s="280"/>
      <c r="D26" s="280"/>
      <c r="E26" s="226"/>
      <c r="F26"/>
      <c r="G26" s="276" t="s">
        <v>79</v>
      </c>
      <c r="H26" s="276"/>
      <c r="I26"/>
      <c r="J26" s="13"/>
    </row>
    <row r="27" spans="1:11" s="70" customFormat="1" ht="10.5" customHeight="1" x14ac:dyDescent="0.2">
      <c r="A27" s="13"/>
      <c r="B27" s="13"/>
      <c r="C27" s="21"/>
      <c r="D27" s="21"/>
      <c r="E27"/>
      <c r="F27"/>
      <c r="G27" s="276"/>
      <c r="H27" s="276"/>
      <c r="I27"/>
      <c r="J27" s="13"/>
    </row>
    <row r="28" spans="1:11" s="70" customFormat="1" ht="10.5" customHeight="1" thickBot="1" x14ac:dyDescent="0.25">
      <c r="A28" s="13"/>
      <c r="B28" s="13"/>
      <c r="C28" s="39" t="s">
        <v>109</v>
      </c>
      <c r="D28" s="10"/>
      <c r="E28"/>
      <c r="F28"/>
      <c r="G28" s="276"/>
      <c r="H28" s="276"/>
      <c r="I28"/>
      <c r="J28" s="13"/>
    </row>
    <row r="29" spans="1:11" s="70" customFormat="1" ht="10.5" customHeight="1" thickBot="1" x14ac:dyDescent="0.25">
      <c r="A29" s="13"/>
      <c r="B29" s="13"/>
      <c r="C29" s="278" t="s">
        <v>104</v>
      </c>
      <c r="D29" s="278"/>
      <c r="E29" s="107"/>
      <c r="F29" s="107"/>
      <c r="G29" s="283">
        <f>$E$19-$E$26-E$37-$E$48-$E$52</f>
        <v>0</v>
      </c>
      <c r="H29" s="284"/>
      <c r="I29" s="107"/>
      <c r="J29" s="13"/>
    </row>
    <row r="30" spans="1:11" s="70" customFormat="1" ht="10.5" customHeight="1" x14ac:dyDescent="0.2">
      <c r="A30" s="13"/>
      <c r="B30" s="13"/>
      <c r="C30" s="278"/>
      <c r="D30" s="278"/>
      <c r="E30" s="107"/>
      <c r="F30" s="107"/>
      <c r="G30" s="13"/>
      <c r="H30" s="13"/>
      <c r="I30" s="107"/>
      <c r="J30" s="13"/>
    </row>
    <row r="31" spans="1:11" ht="15" customHeight="1" x14ac:dyDescent="0.2">
      <c r="C31" s="273" t="s">
        <v>13</v>
      </c>
      <c r="D31" s="274"/>
      <c r="E31" s="116" t="s">
        <v>12</v>
      </c>
      <c r="F31"/>
      <c r="G31" s="272"/>
      <c r="H31" s="272"/>
      <c r="I31"/>
    </row>
    <row r="32" spans="1:11" ht="15" customHeight="1" x14ac:dyDescent="0.2">
      <c r="C32" s="280"/>
      <c r="D32" s="280"/>
      <c r="E32" s="226"/>
      <c r="F32" s="123"/>
      <c r="G32" s="123"/>
      <c r="H32" s="123"/>
      <c r="I32" s="123"/>
    </row>
    <row r="33" spans="3:9" ht="15" customHeight="1" x14ac:dyDescent="0.2">
      <c r="C33" s="281"/>
      <c r="D33" s="282"/>
      <c r="E33" s="226"/>
      <c r="F33" s="123"/>
      <c r="G33" s="123"/>
      <c r="H33" s="123"/>
      <c r="I33" s="123"/>
    </row>
    <row r="34" spans="3:9" ht="15" customHeight="1" x14ac:dyDescent="0.2">
      <c r="C34" s="281"/>
      <c r="D34" s="282"/>
      <c r="E34" s="226"/>
      <c r="F34" s="123"/>
      <c r="G34" s="123"/>
      <c r="H34" s="123"/>
      <c r="I34" s="123"/>
    </row>
    <row r="35" spans="3:9" ht="15" customHeight="1" x14ac:dyDescent="0.2">
      <c r="C35" s="280"/>
      <c r="D35" s="280"/>
      <c r="E35" s="226"/>
      <c r="F35" s="123"/>
      <c r="G35" s="123"/>
      <c r="H35" s="123"/>
      <c r="I35" s="123"/>
    </row>
    <row r="36" spans="3:9" ht="15" customHeight="1" thickBot="1" x14ac:dyDescent="0.25">
      <c r="C36" s="280"/>
      <c r="D36" s="280"/>
      <c r="E36" s="227"/>
      <c r="F36" s="123"/>
      <c r="G36" s="123"/>
      <c r="H36" s="123"/>
      <c r="I36" s="123"/>
    </row>
    <row r="37" spans="3:9" ht="15" customHeight="1" thickTop="1" x14ac:dyDescent="0.2">
      <c r="C37" s="275" t="s">
        <v>77</v>
      </c>
      <c r="D37" s="275"/>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79" t="s">
        <v>82</v>
      </c>
      <c r="D40" s="279"/>
      <c r="E40" s="123"/>
      <c r="F40" s="123"/>
      <c r="G40" s="123"/>
      <c r="H40" s="123"/>
      <c r="I40" s="123"/>
    </row>
    <row r="41" spans="3:9" ht="12" customHeight="1" x14ac:dyDescent="0.2">
      <c r="C41" s="279"/>
      <c r="D41" s="279"/>
      <c r="E41" s="123"/>
      <c r="F41" s="123"/>
      <c r="G41" s="123"/>
      <c r="H41" s="123"/>
      <c r="I41" s="123"/>
    </row>
    <row r="42" spans="3:9" ht="15" customHeight="1" x14ac:dyDescent="0.2">
      <c r="C42" s="273" t="s">
        <v>13</v>
      </c>
      <c r="D42" s="274"/>
      <c r="E42" s="117" t="s">
        <v>12</v>
      </c>
      <c r="F42" s="123"/>
      <c r="G42" s="123"/>
      <c r="H42" s="123"/>
      <c r="I42" s="123"/>
    </row>
    <row r="43" spans="3:9" ht="15" customHeight="1" x14ac:dyDescent="0.2">
      <c r="C43" s="280"/>
      <c r="D43" s="280"/>
      <c r="E43" s="226"/>
      <c r="F43" s="123"/>
      <c r="G43" s="123"/>
      <c r="H43" s="123"/>
      <c r="I43" s="123"/>
    </row>
    <row r="44" spans="3:9" ht="15" customHeight="1" x14ac:dyDescent="0.2">
      <c r="C44" s="281"/>
      <c r="D44" s="282"/>
      <c r="E44" s="226"/>
      <c r="F44" s="123"/>
      <c r="G44" s="123"/>
      <c r="H44" s="123"/>
      <c r="I44" s="123"/>
    </row>
    <row r="45" spans="3:9" ht="15" customHeight="1" x14ac:dyDescent="0.2">
      <c r="C45" s="281"/>
      <c r="D45" s="282"/>
      <c r="E45" s="226"/>
      <c r="F45" s="123"/>
      <c r="G45" s="123"/>
      <c r="H45" s="123"/>
      <c r="I45" s="123"/>
    </row>
    <row r="46" spans="3:9" ht="15" customHeight="1" x14ac:dyDescent="0.2">
      <c r="C46" s="280"/>
      <c r="D46" s="280"/>
      <c r="E46" s="226"/>
      <c r="F46" s="123"/>
      <c r="G46" s="123"/>
      <c r="H46" s="123"/>
      <c r="I46" s="123"/>
    </row>
    <row r="47" spans="3:9" ht="15" customHeight="1" thickBot="1" x14ac:dyDescent="0.25">
      <c r="C47" s="289"/>
      <c r="D47" s="290"/>
      <c r="E47" s="228"/>
      <c r="F47" s="123"/>
      <c r="G47" s="123"/>
      <c r="H47" s="123"/>
      <c r="I47" s="123"/>
    </row>
    <row r="48" spans="3:9" ht="15" customHeight="1" thickTop="1" x14ac:dyDescent="0.2">
      <c r="C48" s="275" t="s">
        <v>77</v>
      </c>
      <c r="D48" s="275"/>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7" t="s">
        <v>13</v>
      </c>
      <c r="D51" s="288"/>
      <c r="E51" s="116" t="s">
        <v>12</v>
      </c>
      <c r="F51"/>
      <c r="G51"/>
      <c r="H51"/>
      <c r="I51"/>
    </row>
    <row r="52" spans="1:14" ht="15" customHeight="1" thickTop="1" x14ac:dyDescent="0.2">
      <c r="C52" s="285" t="s">
        <v>111</v>
      </c>
      <c r="D52" s="286"/>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91" t="str">
        <f>IF(C58&lt;&gt;D58,"Let op: de inkomsten en uitgaven zijn niet gelijk aan elkaar! Verander de inkomstenposten, zodat de inkomsten gelijk worden aan de uitgaven.","")</f>
        <v/>
      </c>
      <c r="F58" s="291"/>
      <c r="G58" s="291"/>
      <c r="H58" s="291"/>
      <c r="I58" s="291"/>
    </row>
    <row r="59" spans="1:14" ht="10.5" customHeight="1" x14ac:dyDescent="0.2">
      <c r="C59"/>
      <c r="D59"/>
      <c r="E59" s="291"/>
      <c r="F59" s="291"/>
      <c r="G59" s="291"/>
      <c r="H59" s="291"/>
      <c r="I59" s="291"/>
    </row>
    <row r="60" spans="1:14" ht="22.5" customHeight="1" x14ac:dyDescent="0.2">
      <c r="C60"/>
      <c r="D60"/>
      <c r="E60" s="291"/>
      <c r="F60" s="291"/>
      <c r="G60" s="291"/>
      <c r="H60" s="291"/>
      <c r="I60" s="291"/>
    </row>
    <row r="61" spans="1:14" ht="15" x14ac:dyDescent="0.3">
      <c r="C61" s="32" t="s">
        <v>78</v>
      </c>
      <c r="D61" s="8"/>
      <c r="E61" s="8"/>
      <c r="F61" s="8"/>
      <c r="G61" s="8"/>
      <c r="H61" s="2"/>
      <c r="I61" s="2"/>
      <c r="J61" s="2"/>
      <c r="K61" s="69"/>
      <c r="L61" s="69"/>
      <c r="M61" s="69"/>
      <c r="N61" s="69"/>
    </row>
    <row r="62" spans="1:14" ht="10" x14ac:dyDescent="0.2">
      <c r="C62" s="8"/>
      <c r="D62" s="8"/>
      <c r="E62" s="8"/>
      <c r="F62" s="8"/>
      <c r="G62" s="8"/>
      <c r="H62" s="2"/>
      <c r="I62" s="2"/>
      <c r="J62" s="2"/>
      <c r="K62" s="69"/>
      <c r="L62" s="69"/>
      <c r="M62" s="69"/>
      <c r="N62" s="69"/>
    </row>
    <row r="63" spans="1:14" ht="10.5" customHeight="1" x14ac:dyDescent="0.25">
      <c r="C63" s="230" t="s">
        <v>85</v>
      </c>
      <c r="D63" s="230"/>
      <c r="E63" s="230"/>
      <c r="F63" s="33"/>
      <c r="G63" s="33"/>
      <c r="H63" s="33"/>
      <c r="I63" s="33"/>
      <c r="J63"/>
      <c r="K63" s="71"/>
      <c r="L63" s="71"/>
      <c r="M63" s="71"/>
      <c r="N63" s="71"/>
    </row>
    <row r="64" spans="1:14" ht="10.5" customHeight="1" x14ac:dyDescent="0.25">
      <c r="C64" s="230"/>
      <c r="D64" s="230"/>
      <c r="E64" s="230"/>
      <c r="F64" s="33"/>
      <c r="G64" s="33"/>
      <c r="H64" s="33"/>
      <c r="I64" s="33"/>
    </row>
    <row r="65" spans="3:5" ht="10.5" customHeight="1" x14ac:dyDescent="0.2">
      <c r="C65" s="230"/>
      <c r="D65" s="230"/>
      <c r="E65" s="230"/>
    </row>
    <row r="66" spans="3:5" ht="10" x14ac:dyDescent="0.2">
      <c r="C66" s="230"/>
      <c r="D66" s="230"/>
      <c r="E66" s="230"/>
    </row>
    <row r="67" spans="3:5" ht="10" x14ac:dyDescent="0.2"/>
    <row r="68" spans="3:5" ht="10" x14ac:dyDescent="0.2"/>
    <row r="69" spans="3:5" ht="10" x14ac:dyDescent="0.2"/>
    <row r="70" spans="3:5" ht="10" x14ac:dyDescent="0.2"/>
    <row r="71" spans="3:5" ht="10" x14ac:dyDescent="0.2"/>
    <row r="72" spans="3:5" ht="10" x14ac:dyDescent="0.2"/>
    <row r="73" spans="3:5" ht="10" x14ac:dyDescent="0.2"/>
    <row r="74" spans="3:5" ht="10" x14ac:dyDescent="0.2"/>
    <row r="75" spans="3:5" ht="10" x14ac:dyDescent="0.2"/>
    <row r="76" spans="3:5" ht="10" x14ac:dyDescent="0.2"/>
    <row r="77" spans="3:5" ht="10" x14ac:dyDescent="0.2"/>
    <row r="78" spans="3:5" ht="10" x14ac:dyDescent="0.2"/>
    <row r="79" spans="3:5" ht="10" x14ac:dyDescent="0.2"/>
    <row r="80" spans="3:5"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5" thickBot="1" x14ac:dyDescent="0.25"/>
    <row r="90" spans="1:10" s="70" customFormat="1" ht="18" customHeight="1" x14ac:dyDescent="0.2">
      <c r="A90" s="13"/>
      <c r="B90" s="13"/>
      <c r="C90" s="34" t="str">
        <f>CONCATENATE("Subsidieaanvraag voor ",Beginpagina!$D$7)</f>
        <v>Subsidieaanvraag voor Paragraaf 7.14 Bibliotheek van de toekomst</v>
      </c>
      <c r="D90" s="35"/>
      <c r="E90" s="35"/>
      <c r="F90" s="229" t="s">
        <v>25</v>
      </c>
      <c r="G90" s="229"/>
      <c r="H90" s="229"/>
      <c r="I90" s="229"/>
      <c r="J90" s="13"/>
    </row>
  </sheetData>
  <sheetProtection deleteRows="0"/>
  <mergeCells count="36">
    <mergeCell ref="F17:G17"/>
    <mergeCell ref="F11:G11"/>
    <mergeCell ref="F12:G12"/>
    <mergeCell ref="F13:G13"/>
    <mergeCell ref="F14:G14"/>
    <mergeCell ref="F15:G15"/>
    <mergeCell ref="F16:G16"/>
    <mergeCell ref="C34:D34"/>
    <mergeCell ref="G29:H29"/>
    <mergeCell ref="C63:E66"/>
    <mergeCell ref="F90:I90"/>
    <mergeCell ref="C43:D43"/>
    <mergeCell ref="C46:D46"/>
    <mergeCell ref="C48:D48"/>
    <mergeCell ref="C52:D52"/>
    <mergeCell ref="C51:D51"/>
    <mergeCell ref="C44:D44"/>
    <mergeCell ref="C45:D45"/>
    <mergeCell ref="C47:D47"/>
    <mergeCell ref="E58:I60"/>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2023-06-23T13:52:55Z</dcterms:modified>
</cp:coreProperties>
</file>