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B4259B60-19CA-4EB3-97E7-C37FC9386837}" xr6:coauthVersionLast="47" xr6:coauthVersionMax="47" xr10:uidLastSave="{00000000-0000-0000-0000-000000000000}"/>
  <bookViews>
    <workbookView xWindow="28740" yWindow="-60" windowWidth="28920" windowHeight="1572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<sst xmlns="http://schemas.openxmlformats.org/spreadsheetml/2006/main" count="278" uniqueCount="117">
  <si>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</si>
  <si>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</si>
  <si>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</si>
  <si>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</si>
  <si>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</si>
  <si>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</si>
  <si>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</si>
  <si>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</si>
  <si>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</si>
  <si>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</si>
  <si>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</si>
  <si>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</si>
  <si>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</si>
  <si>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</si>
  <si>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</si>
  <si>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</si>
  <si>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</si>
  <si>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</si>
  <si>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</si>
  <si>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</si>
  <si>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</si>
  <si>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</si>
  <si>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</si>
  <si>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</si>
  <si>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</si>
  <si>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</si>
  <si>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</si>
  <si>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</si>
  <si>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</si>
  <si>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</si>
  <si>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</si>
  <si>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</si>
  <si>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</si>
  <si>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</si>
  <si>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</si>
  <si>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</si>
  <si>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</si>
  <si>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</si>
  <si>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</si>
  <si>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</si>
  <si>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</si>
  <si>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</si>
  <si>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</si>
  <si>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</si>
  <si>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</si>
  <si>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</si>
  <si>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</si>
  <si>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</si>
  <si>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</si>
  <si>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</si>
  <si>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</si>
  <si>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</si>
  <si>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</si>
  <si>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</si>
  <si>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</si>
  <si>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</si>
  <si>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</si>
  <si>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</si>
  <si>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</si>
  <si>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</si>
  <si>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</si>
  <si>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</si>
  <si>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</si>
  <si>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</si>
  <si>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</si>
  <si>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</si>
  <si>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</si>
  <si>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</si>
  <si>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</si>
  <si>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</si>
  <si>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</si>
  <si>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</si>
  <si>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</si>
  <si>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</si>
  <si>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</si>
  <si>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</si>
  <si>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</si>
  <si>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</si>
  <si>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</si>
  <si>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</si>
  <si>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</si>
  <si>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</si>
  <si>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</si>
  <si>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</si>
  <si>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</si>
  <si>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</si>
  <si>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</si>
  <si>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</si>
  <si>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</si>
  <si>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</si>
  <si>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</si>
  <si>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</si>
  <si>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</si>
  <si>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</si>
  <si>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</si>
  <si>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</si>
  <si>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</si>
  <si>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</si>
  <si>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</si>
  <si>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</si>
  <si>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</si>
  <si>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</si>
  <si>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</si>
  <si>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</si>
  <si>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</si>
  <si>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</si>
  <si>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</si>
  <si>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</si>
  <si>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</si>
  <si>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</si>
  <si>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</si>
  <si>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</si>
  <si>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</si>
  <si>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</si>
  <si>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</si>
  <si>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4.23 Samenwerking (voor)verkenningsfase koploperprojecten PPLG Overijssel</t>
  </si>
  <si>
    <t>Het uitvoeren van een voorverkenning of een verkenning ter voorbereiding en positionering van een planuitwerkingsfase van een gebiedsproces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</si>
</sst>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0" fontId="9" fillId="2" borderId="0" xfId="0" applyFont="1" applyFill="1" applyAlignment="1">
      <alignment horizontal="left" vertical="top" wrapText="1"/>
    </xf>
    <xf numFmtId="170" fontId="2" fillId="2" borderId="0" xfId="0" applyNumberFormat="1" applyFont="1" applyFill="1" applyAlignment="1">
      <alignment horizontal="center" vertical="center" wrapText="1"/>
    </xf>
    <xf numFmtId="0" fontId="2" fillId="2" borderId="0" xfId="0" applyFont="1" applyFill="1" applyAlignment="1">
      <alignment horizontal="left" vertical="center" wrapText="1" inden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18" fillId="2" borderId="0" xfId="0" applyNumberFormat="1" applyFon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5" fillId="5" borderId="28"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xf numFmtId="0" fontId="3" fillId="10" borderId="22" xfId="0" applyFont="1" applyFill="1" applyBorder="1" applyAlignment="1">
      <alignment horizontal="left" vertical="center" inden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149225</xdr:colOff>
      <xdr:row>5</xdr:row>
      <xdr:rowOff>25984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273879</xdr:colOff>
      <xdr:row>8</xdr:row>
      <xdr:rowOff>164592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2960436</xdr:colOff>
      <xdr:row>48</xdr:row>
      <xdr:rowOff>58595</xdr:rowOff>
    </xdr:from>
    <xdr:to>
      <xdr:col>6</xdr:col>
      <xdr:colOff>247579</xdr:colOff>
      <xdr:row>50</xdr:row>
      <xdr:rowOff>21207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84411" y="8231045"/>
          <a:ext cx="2316343"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115745</xdr:rowOff>
    </xdr:from>
    <xdr:to>
      <xdr:col>6</xdr:col>
      <xdr:colOff>240960</xdr:colOff>
      <xdr:row>52</xdr:row>
      <xdr:rowOff>60021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77792" y="8535845"/>
          <a:ext cx="2316343" cy="1919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53</xdr:row>
      <xdr:rowOff>49070</xdr:rowOff>
    </xdr:from>
    <xdr:to>
      <xdr:col>6</xdr:col>
      <xdr:colOff>240960</xdr:colOff>
      <xdr:row>55</xdr:row>
      <xdr:rowOff>12396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77792" y="8840645"/>
          <a:ext cx="23163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143805</xdr:colOff>
      <xdr:row>43</xdr:row>
      <xdr:rowOff>58595</xdr:rowOff>
    </xdr:from>
    <xdr:to>
      <xdr:col>11</xdr:col>
      <xdr:colOff>259584</xdr:colOff>
      <xdr:row>45</xdr:row>
      <xdr:rowOff>21921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1455" y="84120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143805</xdr:colOff>
      <xdr:row>45</xdr:row>
      <xdr:rowOff>115745</xdr:rowOff>
    </xdr:from>
    <xdr:to>
      <xdr:col>11</xdr:col>
      <xdr:colOff>259584</xdr:colOff>
      <xdr:row>47</xdr:row>
      <xdr:rowOff>69546</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1455" y="8716820"/>
          <a:ext cx="2887554" cy="20145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162021</xdr:colOff>
      <xdr:row>43</xdr:row>
      <xdr:rowOff>58595</xdr:rowOff>
    </xdr:from>
    <xdr:to>
      <xdr:col>7</xdr:col>
      <xdr:colOff>46246</xdr:colOff>
      <xdr:row>45</xdr:row>
      <xdr:rowOff>26480</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28921" y="8412020"/>
          <a:ext cx="2074975"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162022</xdr:colOff>
      <xdr:row>56</xdr:row>
      <xdr:rowOff>58595</xdr:rowOff>
    </xdr:from>
    <xdr:to>
      <xdr:col>10</xdr:col>
      <xdr:colOff>598697</xdr:colOff>
      <xdr:row>58</xdr:row>
      <xdr:rowOff>21921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041045"/>
          <a:ext cx="250360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58595</xdr:rowOff>
    </xdr:from>
    <xdr:to>
      <xdr:col>7</xdr:col>
      <xdr:colOff>84878</xdr:colOff>
      <xdr:row>58</xdr:row>
      <xdr:rowOff>26480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97146" y="12041045"/>
          <a:ext cx="2259657"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675293</xdr:colOff>
      <xdr:row>58</xdr:row>
      <xdr:rowOff>115745</xdr:rowOff>
    </xdr:from>
    <xdr:to>
      <xdr:col>7</xdr:col>
      <xdr:colOff>97578</xdr:colOff>
      <xdr:row>60</xdr:row>
      <xdr:rowOff>64580</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08768" y="12345845"/>
          <a:ext cx="2260735" cy="19648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143863</xdr:colOff>
      <xdr:row>43</xdr:row>
      <xdr:rowOff>58569</xdr:rowOff>
    </xdr:from>
    <xdr:to>
      <xdr:col>10</xdr:col>
      <xdr:colOff>241211</xdr:colOff>
      <xdr:row>45</xdr:row>
      <xdr:rowOff>20436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45344"/>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638270</xdr:colOff>
      <xdr:row>43</xdr:row>
      <xdr:rowOff>58569</xdr:rowOff>
    </xdr:from>
    <xdr:to>
      <xdr:col>7</xdr:col>
      <xdr:colOff>63807</xdr:colOff>
      <xdr:row>45</xdr:row>
      <xdr:rowOff>26160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1745" y="8545344"/>
          <a:ext cx="2321137" cy="21524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638270</xdr:colOff>
      <xdr:row>45</xdr:row>
      <xdr:rowOff>115719</xdr:rowOff>
    </xdr:from>
    <xdr:to>
      <xdr:col>7</xdr:col>
      <xdr:colOff>63807</xdr:colOff>
      <xdr:row>47</xdr:row>
      <xdr:rowOff>69706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1745" y="8850144"/>
          <a:ext cx="2321137" cy="2016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638270</xdr:colOff>
      <xdr:row>48</xdr:row>
      <xdr:rowOff>49044</xdr:rowOff>
    </xdr:from>
    <xdr:to>
      <xdr:col>7</xdr:col>
      <xdr:colOff>63807</xdr:colOff>
      <xdr:row>50</xdr:row>
      <xdr:rowOff>8476</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1745" y="9154944"/>
          <a:ext cx="2321137" cy="2070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144436</xdr:colOff>
      <xdr:row>43</xdr:row>
      <xdr:rowOff>58624</xdr:rowOff>
    </xdr:from>
    <xdr:to>
      <xdr:col>10</xdr:col>
      <xdr:colOff>241211</xdr:colOff>
      <xdr:row>45</xdr:row>
      <xdr:rowOff>12497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16799"/>
          <a:ext cx="2144650" cy="20152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638263</xdr:colOff>
      <xdr:row>43</xdr:row>
      <xdr:rowOff>58624</xdr:rowOff>
    </xdr:from>
    <xdr:to>
      <xdr:col>7</xdr:col>
      <xdr:colOff>64550</xdr:colOff>
      <xdr:row>45</xdr:row>
      <xdr:rowOff>26863</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14588" y="8316799"/>
          <a:ext cx="2150437" cy="2158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638263</xdr:colOff>
      <xdr:row>45</xdr:row>
      <xdr:rowOff>115774</xdr:rowOff>
    </xdr:from>
    <xdr:to>
      <xdr:col>7</xdr:col>
      <xdr:colOff>64550</xdr:colOff>
      <xdr:row>47</xdr:row>
      <xdr:rowOff>75041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14588" y="8621599"/>
          <a:ext cx="215043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638263</xdr:colOff>
      <xdr:row>48</xdr:row>
      <xdr:rowOff>49099</xdr:rowOff>
    </xdr:from>
    <xdr:to>
      <xdr:col>7</xdr:col>
      <xdr:colOff>64550</xdr:colOff>
      <xdr:row>50</xdr:row>
      <xdr:rowOff>7397</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14588" y="8926399"/>
          <a:ext cx="2150437" cy="2059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144181</xdr:colOff>
      <xdr:row>48</xdr:row>
      <xdr:rowOff>58587</xdr:rowOff>
    </xdr:from>
    <xdr:to>
      <xdr:col>10</xdr:col>
      <xdr:colOff>241211</xdr:colOff>
      <xdr:row>50</xdr:row>
      <xdr:rowOff>22069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5631" y="9202587"/>
          <a:ext cx="2125855"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638266</xdr:colOff>
      <xdr:row>50</xdr:row>
      <xdr:rowOff>115737</xdr:rowOff>
    </xdr:from>
    <xdr:to>
      <xdr:col>7</xdr:col>
      <xdr:colOff>64220</xdr:colOff>
      <xdr:row>52</xdr:row>
      <xdr:rowOff>69421</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3641" y="9507387"/>
          <a:ext cx="2312029" cy="2013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638266</xdr:colOff>
      <xdr:row>53</xdr:row>
      <xdr:rowOff>49062</xdr:rowOff>
    </xdr:from>
    <xdr:to>
      <xdr:col>7</xdr:col>
      <xdr:colOff>64220</xdr:colOff>
      <xdr:row>55</xdr:row>
      <xdr:rowOff>10109</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3641" y="9812187"/>
          <a:ext cx="2312029" cy="2086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638266</xdr:colOff>
      <xdr:row>48</xdr:row>
      <xdr:rowOff>58587</xdr:rowOff>
    </xdr:from>
    <xdr:to>
      <xdr:col>7</xdr:col>
      <xdr:colOff>64220</xdr:colOff>
      <xdr:row>50</xdr:row>
      <xdr:rowOff>26381</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3641" y="9202587"/>
          <a:ext cx="2312029" cy="2154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115775</xdr:rowOff>
    </xdr:from>
    <xdr:to>
      <xdr:col>3</xdr:col>
      <xdr:colOff>2921414</xdr:colOff>
      <xdr:row>76</xdr:row>
      <xdr:rowOff>74214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07401" y="12479225"/>
          <a:ext cx="2295113"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49100</xdr:rowOff>
    </xdr:from>
    <xdr:to>
      <xdr:col>3</xdr:col>
      <xdr:colOff>2902364</xdr:colOff>
      <xdr:row>79</xdr:row>
      <xdr:rowOff>7399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88351" y="12784025"/>
          <a:ext cx="2295113"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2201" y="5745281"/>
          <a:ext cx="991938" cy="18181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2201" y="5498424"/>
          <a:ext cx="99193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2201" y="5269463"/>
          <a:ext cx="99193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58625</xdr:rowOff>
    </xdr:from>
    <xdr:to>
      <xdr:col>3</xdr:col>
      <xdr:colOff>2864264</xdr:colOff>
      <xdr:row>74</xdr:row>
      <xdr:rowOff>26863</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0251" y="12174425"/>
          <a:ext cx="2295113" cy="21588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6" width="9" style="3" customWidth="1"/>
    <col min="7" max="7" width="11.296875"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33" customHeight="1" x14ac:dyDescent="0.2">
      <c r="A22" s="153"/>
      <c r="B22" s="153"/>
      <c r="C22" s="157">
        <v>1</v>
      </c>
      <c r="D22" s="162" t="s">
        <v>116</v>
      </c>
      <c r="E22" s="146">
        <v>1</v>
      </c>
      <c r="F22" s="145">
        <v>10000</v>
      </c>
      <c r="G22" s="145">
        <v>1000000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4.23 Samenwerking (voor)verkenningsfase koploperprojecten PPLG Overijssel</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H20" sqref="H20"/>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54" t="s">
        <v>58</v>
      </c>
      <c r="D21" s="254"/>
      <c r="E21" s="254"/>
      <c r="F21" s="254"/>
      <c r="G21" s="254"/>
      <c r="H21" s="254"/>
      <c r="I21" s="254"/>
      <c r="J21" s="254"/>
      <c r="K21" s="254"/>
      <c r="L21" s="152"/>
      <c r="M21" s="188" t="s">
        <v>103</v>
      </c>
      <c r="N21" s="165">
        <f>SUM(tblPersoneelskosten[Totale loon- kosten])</f>
        <v>0</v>
      </c>
      <c r="O21" s="52"/>
      <c r="P21" s="165">
        <f>SUM(tblPersoneelskosten[Subsidie aanvraag])</f>
        <v>0</v>
      </c>
      <c r="Q21" s="79"/>
    </row>
    <row r="22" spans="1:19" ht="18.75" customHeight="1" x14ac:dyDescent="0.2">
      <c r="B22" s="96"/>
      <c r="C22" s="252"/>
      <c r="D22" s="252"/>
      <c r="E22" s="252"/>
      <c r="F22" s="252"/>
      <c r="G22" s="252"/>
      <c r="H22" s="252"/>
      <c r="I22" s="252"/>
      <c r="J22" s="252"/>
      <c r="K22" s="252"/>
      <c r="L22" s="252"/>
      <c r="M22" s="252"/>
      <c r="N22" s="252"/>
      <c r="O22" s="252"/>
      <c r="P22" s="143"/>
      <c r="Q22" s="79"/>
    </row>
    <row r="23" spans="1:19" ht="12" customHeight="1" x14ac:dyDescent="0.2">
      <c r="C23" s="26" t="s">
        <v>26</v>
      </c>
      <c r="D23" s="14"/>
      <c r="E23" s="42"/>
      <c r="F23" s="42"/>
      <c r="G23" s="42"/>
      <c r="H23" s="42"/>
      <c r="I23" s="42"/>
      <c r="J23" s="42"/>
      <c r="K23" s="42"/>
    </row>
    <row r="24" spans="1:19" ht="25.5" customHeight="1" x14ac:dyDescent="0.2">
      <c r="C24" s="256" t="s">
        <v>91</v>
      </c>
      <c r="D24" s="256"/>
      <c r="E24" s="256"/>
      <c r="F24" s="256"/>
      <c r="G24" s="256"/>
      <c r="H24" s="256"/>
      <c r="I24" s="256"/>
      <c r="J24" s="256"/>
      <c r="K24" s="256"/>
      <c r="L24" s="256"/>
      <c r="M24" s="256"/>
      <c r="N24" s="256"/>
      <c r="O24" s="256"/>
    </row>
    <row r="25" spans="1:19" ht="20" x14ac:dyDescent="0.2">
      <c r="C25" s="63" t="s">
        <v>37</v>
      </c>
      <c r="D25" s="63" t="s">
        <v>0</v>
      </c>
      <c r="E25" s="63"/>
      <c r="F25" s="63"/>
      <c r="G25" s="63"/>
      <c r="H25" s="63"/>
      <c r="I25" s="63"/>
      <c r="J25" s="63"/>
      <c r="K25" s="63"/>
      <c r="L25" s="255" t="s">
        <v>102</v>
      </c>
      <c r="M25" s="255"/>
      <c r="N25" s="82" t="s">
        <v>48</v>
      </c>
      <c r="O25" s="255" t="s">
        <v>49</v>
      </c>
      <c r="P25" s="255"/>
    </row>
    <row r="26" spans="1:19" ht="18" customHeight="1" x14ac:dyDescent="0.2">
      <c r="C26" s="104">
        <f>IF(Beginpagina!$C$22=0,"",Beginpagina!$C$22)</f>
        <v>1</v>
      </c>
      <c r="D26" s="251" t="str">
        <f>IF(Beginpagina!D22=0,"",Beginpagina!D22)</f>
        <v>Het uitvoeren van een voorverkenning of een verkenning ter voorbereiding en positionering van een planuitwerkingsfase van een gebiedsproces</v>
      </c>
      <c r="E26" s="251"/>
      <c r="F26" s="251"/>
      <c r="G26" s="251"/>
      <c r="H26" s="251"/>
      <c r="I26" s="251"/>
      <c r="J26" s="251"/>
      <c r="K26" s="251"/>
      <c r="L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0"/>
      <c r="N26" s="105">
        <f>_xlfn.IFNA(VLOOKUP(C26,Beginpagina!C22:G27,5,0),"")</f>
        <v>1000000</v>
      </c>
      <c r="O26" s="250">
        <f t="shared" ref="O26:O30" si="1">IFERROR((IF(N26&gt;L26,N26-L26,0)),"")</f>
        <v>1000000</v>
      </c>
      <c r="P26" s="250"/>
    </row>
    <row r="27" spans="1:19" ht="18" customHeight="1" x14ac:dyDescent="0.2">
      <c r="C27" s="104" t="str">
        <f>IF(Beginpagina!$C$23=0,"",Beginpagina!$C$23)</f>
        <v/>
      </c>
      <c r="D27" s="251" t="str">
        <f>IF(Beginpagina!D23=0,"",Beginpagina!D23)</f>
        <v/>
      </c>
      <c r="E27" s="251"/>
      <c r="F27" s="251"/>
      <c r="G27" s="251"/>
      <c r="H27" s="251"/>
      <c r="I27" s="251"/>
      <c r="J27" s="251"/>
      <c r="K27" s="251"/>
      <c r="L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0"/>
      <c r="N27" s="105" t="str">
        <f>_xlfn.IFNA(VLOOKUP(C27,Beginpagina!C23:G28,5,0),"")</f>
        <v/>
      </c>
      <c r="O27" s="250" t="str">
        <f t="shared" si="1"/>
        <v/>
      </c>
      <c r="P27" s="250"/>
    </row>
    <row r="28" spans="1:19" ht="18" customHeight="1" x14ac:dyDescent="0.2">
      <c r="C28" s="104" t="str">
        <f>IF(Beginpagina!$C$24=0,"",Beginpagina!$C$24)</f>
        <v/>
      </c>
      <c r="D28" s="251" t="str">
        <f>IF(Beginpagina!D24=0,"",Beginpagina!D24)</f>
        <v/>
      </c>
      <c r="E28" s="251"/>
      <c r="F28" s="251"/>
      <c r="G28" s="251"/>
      <c r="H28" s="251"/>
      <c r="I28" s="251"/>
      <c r="J28" s="251"/>
      <c r="K28" s="251"/>
      <c r="L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0"/>
      <c r="N28" s="105" t="str">
        <f>_xlfn.IFNA(VLOOKUP(C28,Beginpagina!C24:G29,5,0),"")</f>
        <v/>
      </c>
      <c r="O28" s="250" t="str">
        <f t="shared" si="1"/>
        <v/>
      </c>
      <c r="P28" s="250"/>
    </row>
    <row r="29" spans="1:19" ht="18" customHeight="1" x14ac:dyDescent="0.2">
      <c r="C29" s="104" t="str">
        <f>IF(Beginpagina!$C$25=0,"",Beginpagina!$C$25)</f>
        <v/>
      </c>
      <c r="D29" s="251" t="str">
        <f>IF(Beginpagina!D25=0,"",Beginpagina!D25)</f>
        <v/>
      </c>
      <c r="E29" s="251"/>
      <c r="F29" s="251"/>
      <c r="G29" s="251"/>
      <c r="H29" s="251"/>
      <c r="I29" s="251"/>
      <c r="J29" s="251"/>
      <c r="K29" s="251"/>
      <c r="L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0"/>
      <c r="N29" s="105" t="str">
        <f>_xlfn.IFNA(VLOOKUP(C29,Beginpagina!C25:G30,5,0),"")</f>
        <v/>
      </c>
      <c r="O29" s="250" t="str">
        <f t="shared" si="1"/>
        <v/>
      </c>
      <c r="P29" s="250"/>
    </row>
    <row r="30" spans="1:19" ht="18" customHeight="1" x14ac:dyDescent="0.2">
      <c r="C30" s="104" t="str">
        <f>IF(Beginpagina!$C$26=0,"",Beginpagina!$C$26)</f>
        <v/>
      </c>
      <c r="D30" s="253" t="str">
        <f>IF(Beginpagina!D27=0,"",Beginpagina!D27)</f>
        <v/>
      </c>
      <c r="E30" s="253"/>
      <c r="F30" s="253"/>
      <c r="G30" s="253"/>
      <c r="H30" s="253"/>
      <c r="I30" s="253"/>
      <c r="J30" s="253"/>
      <c r="K30" s="253"/>
      <c r="L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0"/>
      <c r="N30" s="106" t="str">
        <f>_xlfn.IFNA(VLOOKUP(C30,Beginpagina!C27:G31,5,0),"")</f>
        <v/>
      </c>
      <c r="O30" s="250" t="str">
        <f t="shared" si="1"/>
        <v/>
      </c>
      <c r="P30" s="250"/>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49" t="s">
        <v>84</v>
      </c>
      <c r="D34" s="249"/>
      <c r="E34" s="249"/>
      <c r="F34" s="249"/>
      <c r="G34" s="249"/>
      <c r="H34" s="249"/>
      <c r="I34" s="249"/>
      <c r="J34" s="249"/>
      <c r="K34" s="55"/>
      <c r="L34" s="55"/>
      <c r="M34" s="49"/>
      <c r="N34" s="84"/>
      <c r="O34" s="21"/>
      <c r="P34" s="21"/>
      <c r="Q34" s="21"/>
    </row>
    <row r="35" spans="3:19" ht="10.5" customHeight="1" x14ac:dyDescent="0.25">
      <c r="C35" s="249"/>
      <c r="D35" s="249"/>
      <c r="E35" s="249"/>
      <c r="F35" s="249"/>
      <c r="G35" s="249"/>
      <c r="H35" s="249"/>
      <c r="I35" s="249"/>
      <c r="J35" s="249"/>
      <c r="K35" s="55"/>
      <c r="L35" s="55"/>
      <c r="M35" s="49"/>
      <c r="N35" s="84"/>
      <c r="O35" s="25"/>
      <c r="P35" s="25"/>
      <c r="Q35" s="25"/>
    </row>
    <row r="36" spans="3:19" ht="10.5" customHeight="1" x14ac:dyDescent="0.2">
      <c r="C36" s="249"/>
      <c r="D36" s="249"/>
      <c r="E36" s="249"/>
      <c r="F36" s="249"/>
      <c r="G36" s="249"/>
      <c r="H36" s="249"/>
      <c r="I36" s="249"/>
      <c r="J36" s="249"/>
      <c r="M36" s="49"/>
      <c r="N36" s="84"/>
      <c r="O36" s="25"/>
      <c r="P36" s="25"/>
      <c r="Q36" s="25"/>
    </row>
    <row r="37" spans="3:19" ht="10" x14ac:dyDescent="0.2">
      <c r="C37" s="249"/>
      <c r="D37" s="249"/>
      <c r="E37" s="249"/>
      <c r="F37" s="249"/>
      <c r="G37" s="249"/>
      <c r="H37" s="249"/>
      <c r="I37" s="249"/>
      <c r="J37" s="249"/>
      <c r="M37" s="49"/>
      <c r="N37" s="84"/>
      <c r="O37" s="25"/>
      <c r="P37" s="25"/>
      <c r="Q37" s="25"/>
    </row>
    <row r="38" spans="3:19" ht="10" x14ac:dyDescent="0.2">
      <c r="C38" s="249"/>
      <c r="D38" s="249"/>
      <c r="E38" s="249"/>
      <c r="F38" s="249"/>
      <c r="G38" s="249"/>
      <c r="H38" s="249"/>
      <c r="I38" s="249"/>
      <c r="J38" s="249"/>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4.23 Samenwerking (voor)verkenningsfase koploperprojecten PPLG Overijssel</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21:K21"/>
    <mergeCell ref="L25:M25"/>
    <mergeCell ref="O25:P25"/>
    <mergeCell ref="O26:P26"/>
    <mergeCell ref="C24:O24"/>
    <mergeCell ref="O27:P27"/>
    <mergeCell ref="C22:L22"/>
    <mergeCell ref="M22:O22"/>
    <mergeCell ref="O30:P30"/>
    <mergeCell ref="D30:K30"/>
    <mergeCell ref="D26:K26"/>
    <mergeCell ref="D27:K27"/>
    <mergeCell ref="O28:P28"/>
    <mergeCell ref="O29:P29"/>
    <mergeCell ref="C34:J38"/>
    <mergeCell ref="L26:M26"/>
    <mergeCell ref="L27:M27"/>
    <mergeCell ref="L28:M28"/>
    <mergeCell ref="L29:M29"/>
    <mergeCell ref="L30:M30"/>
    <mergeCell ref="D28:K28"/>
    <mergeCell ref="D29:K29"/>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6" t="s">
        <v>91</v>
      </c>
      <c r="D37" s="256"/>
      <c r="E37" s="256"/>
      <c r="F37" s="256"/>
      <c r="G37" s="256"/>
      <c r="H37" s="256"/>
      <c r="I37" s="256"/>
      <c r="J37" s="256"/>
      <c r="K37" s="256"/>
      <c r="L37" s="256"/>
      <c r="M37" s="256"/>
      <c r="N37" s="256"/>
    </row>
    <row r="38" spans="1:19" ht="21" customHeight="1" x14ac:dyDescent="0.2">
      <c r="C38" s="63" t="s">
        <v>37</v>
      </c>
      <c r="D38" s="63" t="s">
        <v>0</v>
      </c>
      <c r="E38" s="63"/>
      <c r="F38" s="63"/>
      <c r="G38" s="63"/>
      <c r="H38" s="63"/>
      <c r="I38" s="255" t="s">
        <v>102</v>
      </c>
      <c r="J38" s="255"/>
      <c r="K38" s="82" t="s">
        <v>48</v>
      </c>
      <c r="L38" s="255" t="s">
        <v>49</v>
      </c>
      <c r="M38" s="255"/>
      <c r="N38" s="25"/>
    </row>
    <row r="39" spans="1:19" ht="18" customHeight="1" x14ac:dyDescent="0.2">
      <c r="C39" s="49">
        <f>IF(Beginpagina!$C$22=0,"",Beginpagina!$C$22)</f>
        <v>1</v>
      </c>
      <c r="D39" s="259" t="str">
        <f>IF(Beginpagina!D22=0,"",Beginpagina!D22)</f>
        <v>Het uitvoeren van een voorverkenning of een verkenning ter voorbereiding en positionering van een planuitwerkingsfase van een gebiedsproces</v>
      </c>
      <c r="E39" s="259"/>
      <c r="F39" s="259"/>
      <c r="G39" s="259"/>
      <c r="H39" s="259"/>
      <c r="I39" s="250">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0"/>
      <c r="K39" s="91">
        <f>_xlfn.IFNA(VLOOKUP(C39,Beginpagina!$C$21:$G$26,5,0),"")</f>
        <v>1000000</v>
      </c>
      <c r="L39" s="250">
        <f t="shared" ref="L39:L41" si="0">IFERROR((IF(K39&gt;I39,K39-I39,0)),"")</f>
        <v>1000000</v>
      </c>
      <c r="M39" s="250"/>
      <c r="N39" s="25"/>
    </row>
    <row r="40" spans="1:19" ht="18" customHeight="1" x14ac:dyDescent="0.2">
      <c r="C40" s="49" t="str">
        <f>IF(Beginpagina!$C$23=0,"",Beginpagina!$C$23)</f>
        <v/>
      </c>
      <c r="D40" s="259" t="str">
        <f>IF(Beginpagina!D23=0,"",Beginpagina!D23)</f>
        <v/>
      </c>
      <c r="E40" s="259"/>
      <c r="F40" s="259"/>
      <c r="G40" s="259"/>
      <c r="H40" s="259"/>
      <c r="I40" s="250">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0"/>
      <c r="K40" s="91" t="str">
        <f>_xlfn.IFNA(VLOOKUP(C40,Beginpagina!$C$21:$G$26,5,0),"")</f>
        <v/>
      </c>
      <c r="L40" s="250" t="str">
        <f t="shared" si="0"/>
        <v/>
      </c>
      <c r="M40" s="250"/>
      <c r="N40" s="25"/>
    </row>
    <row r="41" spans="1:19" ht="18" customHeight="1" x14ac:dyDescent="0.2">
      <c r="C41" s="49" t="str">
        <f>IF(Beginpagina!$C$24=0,"",Beginpagina!$C$24)</f>
        <v/>
      </c>
      <c r="D41" s="259" t="str">
        <f>IF(Beginpagina!D24=0,"",Beginpagina!D24)</f>
        <v/>
      </c>
      <c r="E41" s="259"/>
      <c r="F41" s="259"/>
      <c r="G41" s="259"/>
      <c r="H41" s="259"/>
      <c r="I41" s="250">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0"/>
      <c r="K41" s="91" t="str">
        <f>_xlfn.IFNA(VLOOKUP(C41,Beginpagina!$C$21:$G$26,5,0),"")</f>
        <v/>
      </c>
      <c r="L41" s="250" t="str">
        <f t="shared" si="0"/>
        <v/>
      </c>
      <c r="M41" s="250"/>
      <c r="N41" s="25"/>
    </row>
    <row r="42" spans="1:19" ht="18" customHeight="1" x14ac:dyDescent="0.2">
      <c r="C42" s="49" t="str">
        <f>IF(Beginpagina!$C$25=0,"",Beginpagina!$C$25)</f>
        <v/>
      </c>
      <c r="D42" s="259" t="str">
        <f>IF(Beginpagina!D25=0,"",Beginpagina!D25)</f>
        <v/>
      </c>
      <c r="E42" s="259"/>
      <c r="F42" s="259"/>
      <c r="G42" s="259"/>
      <c r="H42" s="259"/>
      <c r="I42" s="250">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0"/>
      <c r="K42" s="91" t="str">
        <f>_xlfn.IFNA(VLOOKUP(C42,Beginpagina!$C$21:$G$26,5,0),"")</f>
        <v/>
      </c>
      <c r="L42" s="250" t="str">
        <f>IFERROR((IF(K42&gt;I42,K42-I42,0)),"")</f>
        <v/>
      </c>
      <c r="M42" s="250"/>
      <c r="N42" s="25"/>
    </row>
    <row r="43" spans="1:19" ht="18" customHeight="1" x14ac:dyDescent="0.2">
      <c r="C43" s="49" t="str">
        <f>IF(Beginpagina!$C$26=0,"",Beginpagina!$C$26)</f>
        <v/>
      </c>
      <c r="D43" s="260" t="str">
        <f>IF(Beginpagina!D27=0,"",Beginpagina!D27)</f>
        <v/>
      </c>
      <c r="E43" s="260"/>
      <c r="F43" s="260"/>
      <c r="G43" s="260"/>
      <c r="H43" s="260"/>
      <c r="I43" s="250">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0"/>
      <c r="K43" s="91" t="str">
        <f>_xlfn.IFNA(VLOOKUP(C43,Beginpagina!$C$21:$G$26,5,0),"")</f>
        <v/>
      </c>
      <c r="L43" s="250" t="str">
        <f>IFERROR((IF(K43&gt;#REF!,K43-#REF!,0)),"")</f>
        <v/>
      </c>
      <c r="M43" s="250"/>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49" t="s">
        <v>84</v>
      </c>
      <c r="D47" s="249"/>
      <c r="E47" s="249"/>
      <c r="F47" s="249"/>
      <c r="G47" s="249"/>
      <c r="H47" s="249"/>
      <c r="I47" s="249"/>
      <c r="J47" s="249"/>
      <c r="K47" s="55"/>
      <c r="L47" s="55"/>
      <c r="M47" s="55"/>
    </row>
    <row r="48" spans="1:19" ht="11.5" x14ac:dyDescent="0.25">
      <c r="C48" s="249"/>
      <c r="D48" s="249"/>
      <c r="E48" s="249"/>
      <c r="F48" s="249"/>
      <c r="G48" s="249"/>
      <c r="H48" s="249"/>
      <c r="I48" s="249"/>
      <c r="J48" s="249"/>
      <c r="K48" s="55"/>
      <c r="L48" s="55"/>
      <c r="M48" s="55"/>
    </row>
    <row r="49" spans="3:10" ht="10" x14ac:dyDescent="0.2">
      <c r="C49" s="249"/>
      <c r="D49" s="249"/>
      <c r="E49" s="249"/>
      <c r="F49" s="249"/>
      <c r="G49" s="249"/>
      <c r="H49" s="249"/>
      <c r="I49" s="249"/>
      <c r="J49" s="249"/>
    </row>
    <row r="50" spans="3:10" ht="10" x14ac:dyDescent="0.2">
      <c r="C50" s="249"/>
      <c r="D50" s="249"/>
      <c r="E50" s="249"/>
      <c r="F50" s="249"/>
      <c r="G50" s="249"/>
      <c r="H50" s="249"/>
      <c r="I50" s="249"/>
      <c r="J50" s="249"/>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4.23 Samenwerking (voor)verkenningsfase koploperprojecten PPLG Overijssel</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I39:J39"/>
    <mergeCell ref="I40:J40"/>
    <mergeCell ref="L38:M38"/>
    <mergeCell ref="L39:M39"/>
    <mergeCell ref="L40:M40"/>
    <mergeCell ref="I38:J38"/>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54" t="s">
        <v>58</v>
      </c>
      <c r="D21" s="254"/>
      <c r="E21" s="254"/>
      <c r="F21" s="254"/>
      <c r="G21" s="254"/>
      <c r="H21" s="254"/>
      <c r="I21" s="254"/>
      <c r="J21" s="254"/>
      <c r="K21" s="254"/>
      <c r="L21" s="254"/>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5" t="s">
        <v>42</v>
      </c>
      <c r="K25" s="255"/>
      <c r="L25" s="82" t="s">
        <v>48</v>
      </c>
      <c r="M25" s="255" t="s">
        <v>49</v>
      </c>
      <c r="N25" s="255"/>
      <c r="O25" s="25"/>
    </row>
    <row r="26" spans="1:19" ht="18" customHeight="1" x14ac:dyDescent="0.2">
      <c r="C26" s="49">
        <f>IF(Beginpagina!$C$22=0,"",Beginpagina!$C$22)</f>
        <v>1</v>
      </c>
      <c r="D26" s="261" t="str">
        <f>IF(Beginpagina!$D$22=0,"",Beginpagina!$D$22)</f>
        <v>Het uitvoeren van een voorverkenning of een verkenning ter voorbereiding en positionering van een planuitwerkingsfase van een gebiedsproces</v>
      </c>
      <c r="E26" s="261"/>
      <c r="F26" s="261"/>
      <c r="G26" s="261"/>
      <c r="H26" s="261"/>
      <c r="I26" s="261"/>
      <c r="J26" s="250">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0"/>
      <c r="L26" s="91">
        <f>_xlfn.IFNA(VLOOKUP(C26,Beginpagina!$C$21:$G$26,5,0),"")</f>
        <v>1000000</v>
      </c>
      <c r="M26" s="250">
        <f t="shared" ref="M26:M30" si="0">IFERROR((IF(L26&gt;J26,L26-J26,0)),"")</f>
        <v>1000000</v>
      </c>
      <c r="N26" s="250"/>
      <c r="O26" s="25"/>
    </row>
    <row r="27" spans="1:19" ht="18" customHeight="1" x14ac:dyDescent="0.2">
      <c r="C27" s="49" t="str">
        <f>IF(Beginpagina!$C$23=0,"",Beginpagina!$C$23)</f>
        <v/>
      </c>
      <c r="D27" s="261" t="str">
        <f>IF(Beginpagina!$D$23=0,"",Beginpagina!$D$23)</f>
        <v/>
      </c>
      <c r="E27" s="261"/>
      <c r="F27" s="261"/>
      <c r="G27" s="261"/>
      <c r="H27" s="261"/>
      <c r="I27" s="261"/>
      <c r="J27" s="250">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0"/>
      <c r="L27" s="91" t="str">
        <f>_xlfn.IFNA(VLOOKUP(C27,Beginpagina!$C$21:$G$26,5,0),"")</f>
        <v/>
      </c>
      <c r="M27" s="250" t="str">
        <f t="shared" si="0"/>
        <v/>
      </c>
      <c r="N27" s="250"/>
      <c r="O27" s="25"/>
    </row>
    <row r="28" spans="1:19" ht="18" customHeight="1" x14ac:dyDescent="0.2">
      <c r="C28" s="49" t="str">
        <f>IF(Beginpagina!$C$24=0,"",Beginpagina!$C$24)</f>
        <v/>
      </c>
      <c r="D28" s="261" t="str">
        <f>IF(Beginpagina!$D$24=0,"",Beginpagina!$D$24)</f>
        <v/>
      </c>
      <c r="E28" s="261"/>
      <c r="F28" s="261"/>
      <c r="G28" s="261"/>
      <c r="H28" s="261"/>
      <c r="I28" s="261"/>
      <c r="J28" s="250">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0"/>
      <c r="L28" s="91" t="str">
        <f>_xlfn.IFNA(VLOOKUP(C28,Beginpagina!$C$21:$G$26,5,0),"")</f>
        <v/>
      </c>
      <c r="M28" s="250" t="str">
        <f t="shared" si="0"/>
        <v/>
      </c>
      <c r="N28" s="250"/>
      <c r="O28" s="25"/>
    </row>
    <row r="29" spans="1:19" ht="18" customHeight="1" x14ac:dyDescent="0.2">
      <c r="C29" s="49" t="str">
        <f>IF(Beginpagina!$C$25=0,"",Beginpagina!$C$25)</f>
        <v/>
      </c>
      <c r="D29" s="261" t="str">
        <f>IF(Beginpagina!$D$25=0,"",Beginpagina!$D$25)</f>
        <v/>
      </c>
      <c r="E29" s="261"/>
      <c r="F29" s="261"/>
      <c r="G29" s="261"/>
      <c r="H29" s="261"/>
      <c r="I29" s="261"/>
      <c r="J29" s="250">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0"/>
      <c r="L29" s="91" t="str">
        <f>_xlfn.IFNA(VLOOKUP(C29,Beginpagina!$C$21:$G$26,5,0),"")</f>
        <v/>
      </c>
      <c r="M29" s="250" t="str">
        <f t="shared" si="0"/>
        <v/>
      </c>
      <c r="N29" s="250"/>
      <c r="O29" s="25"/>
    </row>
    <row r="30" spans="1:19" ht="18" customHeight="1" x14ac:dyDescent="0.2">
      <c r="C30" s="49" t="str">
        <f>IF(Beginpagina!$C$27=0,"",Beginpagina!$C$27)</f>
        <v/>
      </c>
      <c r="D30" s="262" t="str">
        <f>IF(Beginpagina!$D$27=0,"",Beginpagina!$D$27)</f>
        <v/>
      </c>
      <c r="E30" s="262"/>
      <c r="F30" s="262"/>
      <c r="G30" s="262"/>
      <c r="H30" s="262"/>
      <c r="I30" s="262"/>
      <c r="J30" s="250">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0"/>
      <c r="L30" s="91" t="str">
        <f>_xlfn.IFNA(VLOOKUP(C30,Beginpagina!$C$21:$G$26,5,0),"")</f>
        <v/>
      </c>
      <c r="M30" s="250" t="str">
        <f t="shared" si="0"/>
        <v/>
      </c>
      <c r="N30" s="250"/>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49" t="s">
        <v>84</v>
      </c>
      <c r="D34" s="249"/>
      <c r="E34" s="249"/>
      <c r="F34" s="249"/>
      <c r="G34" s="249"/>
      <c r="H34" s="249"/>
      <c r="I34" s="249"/>
      <c r="J34" s="249"/>
      <c r="K34" s="55"/>
    </row>
    <row r="35" spans="3:11" ht="11.5" x14ac:dyDescent="0.25">
      <c r="C35" s="249"/>
      <c r="D35" s="249"/>
      <c r="E35" s="249"/>
      <c r="F35" s="249"/>
      <c r="G35" s="249"/>
      <c r="H35" s="249"/>
      <c r="I35" s="249"/>
      <c r="J35" s="249"/>
      <c r="K35" s="55"/>
    </row>
    <row r="36" spans="3:11" ht="10" x14ac:dyDescent="0.2">
      <c r="C36" s="249"/>
      <c r="D36" s="249"/>
      <c r="E36" s="249"/>
      <c r="F36" s="249"/>
      <c r="G36" s="249"/>
      <c r="H36" s="249"/>
      <c r="I36" s="249"/>
      <c r="J36" s="249"/>
    </row>
    <row r="37" spans="3:11" ht="10" x14ac:dyDescent="0.2">
      <c r="C37" s="249"/>
      <c r="D37" s="249"/>
      <c r="E37" s="249"/>
      <c r="F37" s="249"/>
      <c r="G37" s="249"/>
      <c r="H37" s="249"/>
      <c r="I37" s="249"/>
      <c r="J37" s="249"/>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4.23 Samenwerking (voor)verkenningsfase koploperprojecten PPLG Overijssel</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C34:J37"/>
    <mergeCell ref="J25:K25"/>
    <mergeCell ref="D28:I28"/>
    <mergeCell ref="J28:K28"/>
    <mergeCell ref="C21:L21"/>
    <mergeCell ref="M28:N28"/>
    <mergeCell ref="M29:N29"/>
    <mergeCell ref="M30:N30"/>
    <mergeCell ref="D29:I29"/>
    <mergeCell ref="J29:K29"/>
    <mergeCell ref="D30:I30"/>
    <mergeCell ref="J30:K30"/>
    <mergeCell ref="M25:N25"/>
    <mergeCell ref="D26:I26"/>
    <mergeCell ref="J26:K26"/>
    <mergeCell ref="M26:N26"/>
    <mergeCell ref="D27:I27"/>
    <mergeCell ref="J27:K27"/>
    <mergeCell ref="M27:N27"/>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Het uitvoeren van een voorverkenning of een verkenning ter voorbereiding en positionering van een planuitwerkingsfase van een gebiedsproces</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1000000</v>
      </c>
      <c r="M26" s="250">
        <f t="shared" ref="M26:M29" si="0">IFERROR((IF(L26&gt;J26,L26-J26,0)),"")</f>
        <v>1000000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 t="shared" ref="M30" si="1">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49" t="s">
        <v>84</v>
      </c>
      <c r="D34" s="249"/>
      <c r="E34" s="249"/>
      <c r="F34" s="249"/>
      <c r="G34" s="249"/>
      <c r="H34" s="249"/>
      <c r="I34" s="249"/>
      <c r="J34" s="249"/>
      <c r="K34" s="55"/>
      <c r="L34" s="25"/>
      <c r="M34" s="25"/>
      <c r="N34" s="25"/>
      <c r="O34" s="3"/>
    </row>
    <row r="35" spans="1:15" ht="11.5" x14ac:dyDescent="0.25">
      <c r="A35" s="3"/>
      <c r="B35" s="3"/>
      <c r="C35" s="249"/>
      <c r="D35" s="249"/>
      <c r="E35" s="249"/>
      <c r="F35" s="249"/>
      <c r="G35" s="249"/>
      <c r="H35" s="249"/>
      <c r="I35" s="249"/>
      <c r="J35" s="249"/>
      <c r="K35" s="55"/>
      <c r="L35" s="25"/>
      <c r="M35" s="25"/>
      <c r="N35" s="25"/>
      <c r="O35" s="3"/>
    </row>
    <row r="36" spans="1:15" ht="10" x14ac:dyDescent="0.2">
      <c r="A36" s="3"/>
      <c r="B36" s="3"/>
      <c r="C36" s="249"/>
      <c r="D36" s="249"/>
      <c r="E36" s="249"/>
      <c r="F36" s="249"/>
      <c r="G36" s="249"/>
      <c r="H36" s="249"/>
      <c r="I36" s="249"/>
      <c r="J36" s="249"/>
      <c r="K36" s="25"/>
      <c r="L36" s="25"/>
      <c r="M36" s="25"/>
      <c r="N36" s="25"/>
      <c r="O36" s="3"/>
    </row>
    <row r="37" spans="1:15" ht="10" x14ac:dyDescent="0.2">
      <c r="A37" s="3"/>
      <c r="B37" s="3"/>
      <c r="C37" s="249"/>
      <c r="D37" s="249"/>
      <c r="E37" s="249"/>
      <c r="F37" s="249"/>
      <c r="G37" s="249"/>
      <c r="H37" s="249"/>
      <c r="I37" s="249"/>
      <c r="J37" s="249"/>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4.23 Samenwerking (voor)verkenningsfase koploperprojecten PPLG Overijssel</v>
      </c>
      <c r="D61" s="56"/>
      <c r="E61" s="56"/>
      <c r="F61" s="56"/>
      <c r="G61" s="56"/>
      <c r="H61" s="57"/>
      <c r="I61" s="57"/>
      <c r="J61" s="57"/>
      <c r="K61" s="65"/>
      <c r="L61" s="65"/>
      <c r="M61" s="65" t="s">
        <v>25</v>
      </c>
      <c r="N61" s="59"/>
      <c r="O61" s="13"/>
    </row>
  </sheetData>
  <sheetProtection deleteRows="0"/>
  <mergeCells count="2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 ref="M29:N29"/>
    <mergeCell ref="D30:I30"/>
    <mergeCell ref="J30:K30"/>
    <mergeCell ref="M30:N30"/>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Het uitvoeren van een voorverkenning of een verkenning ter voorbereiding en positionering van een planuitwerkingsfase van een gebiedsproces</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1000000</v>
      </c>
      <c r="M26" s="250">
        <f t="shared" ref="M26:M29" si="0">IFERROR((IF(L26&gt;J26,L26-J26,0)),"")</f>
        <v>1000000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49" t="s">
        <v>84</v>
      </c>
      <c r="D34" s="249"/>
      <c r="E34" s="249"/>
      <c r="F34" s="249"/>
      <c r="G34" s="249"/>
      <c r="H34" s="249"/>
      <c r="I34" s="249"/>
      <c r="J34" s="249"/>
      <c r="K34" s="55"/>
      <c r="L34" s="55"/>
      <c r="M34" s="55"/>
      <c r="N34" s="33"/>
      <c r="O34"/>
      <c r="P34" s="71"/>
      <c r="Q34" s="71"/>
      <c r="R34" s="71"/>
      <c r="S34" s="71"/>
    </row>
    <row r="35" spans="1:19" ht="10.5" customHeight="1" x14ac:dyDescent="0.25">
      <c r="A35" s="3"/>
      <c r="B35" s="3"/>
      <c r="C35" s="249"/>
      <c r="D35" s="249"/>
      <c r="E35" s="249"/>
      <c r="F35" s="249"/>
      <c r="G35" s="249"/>
      <c r="H35" s="249"/>
      <c r="I35" s="249"/>
      <c r="J35" s="249"/>
      <c r="K35" s="55"/>
      <c r="L35" s="55"/>
      <c r="M35" s="55"/>
      <c r="N35" s="33"/>
      <c r="O35" s="3"/>
    </row>
    <row r="36" spans="1:19" ht="10.5" customHeight="1" x14ac:dyDescent="0.2">
      <c r="A36" s="3"/>
      <c r="B36" s="3"/>
      <c r="C36" s="249"/>
      <c r="D36" s="249"/>
      <c r="E36" s="249"/>
      <c r="F36" s="249"/>
      <c r="G36" s="249"/>
      <c r="H36" s="249"/>
      <c r="I36" s="249"/>
      <c r="J36" s="249"/>
      <c r="K36" s="25"/>
      <c r="L36" s="25"/>
      <c r="M36" s="25"/>
      <c r="N36" s="3"/>
      <c r="O36" s="3"/>
    </row>
    <row r="37" spans="1:19" ht="10.5" customHeight="1" x14ac:dyDescent="0.2">
      <c r="A37" s="3"/>
      <c r="B37" s="3"/>
      <c r="C37" s="249"/>
      <c r="D37" s="249"/>
      <c r="E37" s="249"/>
      <c r="F37" s="249"/>
      <c r="G37" s="249"/>
      <c r="H37" s="249"/>
      <c r="I37" s="249"/>
      <c r="J37" s="249"/>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4.23 Samenwerking (voor)verkenningsfase koploperprojecten PPLG Overijssel</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M27:N27"/>
    <mergeCell ref="D28:I28"/>
    <mergeCell ref="D27:I27"/>
    <mergeCell ref="J27:K27"/>
    <mergeCell ref="J28:K28"/>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3" t="s">
        <v>75</v>
      </c>
      <c r="D11" s="263"/>
      <c r="E11" s="263"/>
      <c r="F11" s="263"/>
      <c r="G11" s="263"/>
      <c r="H11" s="263"/>
      <c r="I11" s="263"/>
      <c r="J11" s="263"/>
      <c r="K11" s="263"/>
      <c r="L11" s="263"/>
      <c r="M11" s="263"/>
      <c r="N11" s="3"/>
      <c r="O11" s="3"/>
    </row>
    <row r="12" spans="1:19" ht="10.5" customHeight="1" x14ac:dyDescent="0.2">
      <c r="A12" s="3"/>
      <c r="B12" s="3"/>
      <c r="C12" s="263"/>
      <c r="D12" s="263"/>
      <c r="E12" s="263"/>
      <c r="F12" s="263"/>
      <c r="G12" s="263"/>
      <c r="H12" s="263"/>
      <c r="I12" s="263"/>
      <c r="J12" s="263"/>
      <c r="K12" s="263"/>
      <c r="L12" s="263"/>
      <c r="M12" s="263"/>
      <c r="N12" s="3"/>
      <c r="O12" s="3"/>
    </row>
    <row r="13" spans="1:19" ht="11.25" customHeight="1" x14ac:dyDescent="0.2">
      <c r="A13" s="3"/>
      <c r="B13" s="3"/>
      <c r="C13" s="263"/>
      <c r="D13" s="263"/>
      <c r="E13" s="263"/>
      <c r="F13" s="263"/>
      <c r="G13" s="263"/>
      <c r="H13" s="263"/>
      <c r="I13" s="263"/>
      <c r="J13" s="263"/>
      <c r="K13" s="263"/>
      <c r="L13" s="263"/>
      <c r="M13" s="263"/>
      <c r="N13" s="3"/>
      <c r="O13" s="3"/>
    </row>
    <row r="14" spans="1:19" ht="11.25" customHeight="1" x14ac:dyDescent="0.2">
      <c r="A14" s="3"/>
      <c r="B14" s="3"/>
      <c r="C14" s="263" t="s">
        <v>76</v>
      </c>
      <c r="D14" s="263"/>
      <c r="E14" s="263"/>
      <c r="F14" s="263"/>
      <c r="G14" s="263"/>
      <c r="H14" s="263"/>
      <c r="I14" s="263"/>
      <c r="J14" s="263"/>
      <c r="K14" s="263"/>
      <c r="L14" s="263"/>
      <c r="M14" s="263"/>
      <c r="N14" s="3"/>
      <c r="O14" s="3"/>
    </row>
    <row r="15" spans="1:19" ht="11.25" customHeight="1" x14ac:dyDescent="0.2">
      <c r="A15" s="3"/>
      <c r="B15" s="3"/>
      <c r="C15" s="263"/>
      <c r="D15" s="263"/>
      <c r="E15" s="263"/>
      <c r="F15" s="263"/>
      <c r="G15" s="263"/>
      <c r="H15" s="263"/>
      <c r="I15" s="263"/>
      <c r="J15" s="263"/>
      <c r="K15" s="263"/>
      <c r="L15" s="263"/>
      <c r="M15" s="263"/>
      <c r="N15" s="3"/>
      <c r="O15" s="3"/>
    </row>
    <row r="16" spans="1:19" ht="11.25" customHeight="1" x14ac:dyDescent="0.2">
      <c r="A16" s="3"/>
      <c r="B16" s="3"/>
      <c r="C16" s="263"/>
      <c r="D16" s="263"/>
      <c r="E16" s="263"/>
      <c r="F16" s="263"/>
      <c r="G16" s="263"/>
      <c r="H16" s="263"/>
      <c r="I16" s="263"/>
      <c r="J16" s="263"/>
      <c r="K16" s="263"/>
      <c r="L16" s="263"/>
      <c r="M16" s="263"/>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6" t="s">
        <v>92</v>
      </c>
      <c r="R18" s="266"/>
    </row>
    <row r="19" spans="1:22" s="70" customFormat="1" ht="7.5" customHeight="1" x14ac:dyDescent="0.2">
      <c r="A19" s="13"/>
      <c r="B19" s="13"/>
      <c r="C19" s="47"/>
      <c r="D19" s="47"/>
      <c r="E19" s="47"/>
      <c r="F19" s="47"/>
      <c r="G19" s="47"/>
      <c r="H19" s="48"/>
      <c r="I19" s="48"/>
      <c r="J19" s="48"/>
      <c r="K19" s="48"/>
      <c r="L19" s="48"/>
      <c r="M19" s="14"/>
      <c r="N19" s="14"/>
      <c r="O19" s="13"/>
      <c r="Q19" s="266"/>
      <c r="R19" s="266"/>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7" t="s">
        <v>93</v>
      </c>
      <c r="R20" s="267"/>
      <c r="S20" s="267"/>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7"/>
      <c r="R21" s="267"/>
      <c r="S21" s="267"/>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7"/>
      <c r="R22" s="267"/>
      <c r="S22" s="267"/>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7"/>
      <c r="R23" s="267"/>
      <c r="S23" s="267"/>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7"/>
      <c r="R24" s="267"/>
      <c r="S24" s="267"/>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6" t="s">
        <v>91</v>
      </c>
      <c r="D29" s="256"/>
      <c r="E29" s="256"/>
      <c r="F29" s="256"/>
      <c r="G29" s="256"/>
      <c r="H29" s="256"/>
      <c r="I29" s="256"/>
      <c r="J29" s="256"/>
      <c r="K29" s="256"/>
      <c r="L29" s="256"/>
      <c r="M29" s="256"/>
      <c r="N29" s="256"/>
      <c r="O29" s="2"/>
      <c r="P29" s="69"/>
    </row>
    <row r="30" spans="1:22" ht="21" customHeight="1" x14ac:dyDescent="0.2">
      <c r="A30" s="3"/>
      <c r="B30" s="3"/>
      <c r="C30" s="63" t="s">
        <v>37</v>
      </c>
      <c r="D30" s="63" t="s">
        <v>0</v>
      </c>
      <c r="E30" s="63"/>
      <c r="F30" s="63"/>
      <c r="G30" s="63"/>
      <c r="H30" s="63"/>
      <c r="I30" s="63"/>
      <c r="J30" s="255" t="s">
        <v>102</v>
      </c>
      <c r="K30" s="255"/>
      <c r="L30" s="82" t="s">
        <v>48</v>
      </c>
      <c r="M30" s="255" t="s">
        <v>49</v>
      </c>
      <c r="N30" s="255"/>
      <c r="O30" s="25"/>
    </row>
    <row r="31" spans="1:22" ht="18" customHeight="1" x14ac:dyDescent="0.2">
      <c r="A31" s="3"/>
      <c r="B31" s="3"/>
      <c r="C31" s="41">
        <f>IF(Beginpagina!$C$22=0,"",Beginpagina!$C$22)</f>
        <v>1</v>
      </c>
      <c r="D31" s="264" t="str">
        <f>IF(Beginpagina!$D$22=0,"",Beginpagina!$D$22)</f>
        <v>Het uitvoeren van een voorverkenning of een verkenning ter voorbereiding en positionering van een planuitwerkingsfase van een gebiedsproces</v>
      </c>
      <c r="E31" s="264"/>
      <c r="F31" s="264"/>
      <c r="G31" s="264"/>
      <c r="H31" s="264"/>
      <c r="I31" s="264"/>
      <c r="J31" s="250">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0"/>
      <c r="L31" s="139">
        <f>_xlfn.IFNA(VLOOKUP(C31,Beginpagina!$C$21:$G$26,5,0),"")</f>
        <v>1000000</v>
      </c>
      <c r="M31" s="265">
        <f>IFERROR((IF(L31&gt;J31,L31-J31,0)),"")</f>
        <v>1000000</v>
      </c>
      <c r="N31" s="265"/>
      <c r="O31" s="25"/>
    </row>
    <row r="32" spans="1:22" ht="18" customHeight="1" x14ac:dyDescent="0.2">
      <c r="A32" s="3"/>
      <c r="B32" s="3"/>
      <c r="C32" s="41" t="str">
        <f>IF(Beginpagina!$C$23=0,"",Beginpagina!$C$23)</f>
        <v/>
      </c>
      <c r="D32" s="264" t="str">
        <f>IF(Beginpagina!$D$23=0,"",Beginpagina!$D$23)</f>
        <v/>
      </c>
      <c r="E32" s="264"/>
      <c r="F32" s="264"/>
      <c r="G32" s="264"/>
      <c r="H32" s="264"/>
      <c r="I32" s="264"/>
      <c r="J32" s="250">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0"/>
      <c r="L32" s="139" t="str">
        <f>_xlfn.IFNA(VLOOKUP(C32,Beginpagina!$C$21:$G$26,5,0),"")</f>
        <v/>
      </c>
      <c r="M32" s="265" t="str">
        <f>IFERROR((IF(L32&gt;J32,L32-J32,0)),"")</f>
        <v/>
      </c>
      <c r="N32" s="265"/>
      <c r="O32" s="25"/>
    </row>
    <row r="33" spans="1:19" ht="18" customHeight="1" x14ac:dyDescent="0.2">
      <c r="A33" s="3"/>
      <c r="B33" s="3"/>
      <c r="C33" s="41" t="str">
        <f>IF(Beginpagina!$C$24=0,"",Beginpagina!$C$24)</f>
        <v/>
      </c>
      <c r="D33" s="264" t="str">
        <f>IF(Beginpagina!$D$24=0,"",Beginpagina!$D$24)</f>
        <v/>
      </c>
      <c r="E33" s="264"/>
      <c r="F33" s="264"/>
      <c r="G33" s="264"/>
      <c r="H33" s="264"/>
      <c r="I33" s="264"/>
      <c r="J33" s="250">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0"/>
      <c r="L33" s="139" t="str">
        <f>_xlfn.IFNA(VLOOKUP(C33,Beginpagina!$C$21:$G$26,5,0),"")</f>
        <v/>
      </c>
      <c r="M33" s="265" t="str">
        <f>IFERROR((IF(L33&gt;J33,L33-J33,0)),"")</f>
        <v/>
      </c>
      <c r="N33" s="265"/>
      <c r="O33" s="25"/>
    </row>
    <row r="34" spans="1:19" ht="18" customHeight="1" x14ac:dyDescent="0.2">
      <c r="A34" s="3"/>
      <c r="B34" s="3"/>
      <c r="C34" s="49" t="str">
        <f>IF(Beginpagina!$C$26=0,"",Beginpagina!$C$26)</f>
        <v/>
      </c>
      <c r="D34" s="262" t="str">
        <f>IF(Beginpagina!$D$27=0,"",Beginpagina!$D$27)</f>
        <v/>
      </c>
      <c r="E34" s="262"/>
      <c r="F34" s="262"/>
      <c r="G34" s="262"/>
      <c r="H34" s="262"/>
      <c r="I34" s="262"/>
      <c r="J34" s="250">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0"/>
      <c r="L34" s="91" t="str">
        <f>_xlfn.IFNA(VLOOKUP(C34,Beginpagina!$C$21:$G$26,5,0),"")</f>
        <v/>
      </c>
      <c r="M34" s="250" t="str">
        <f>IFERROR((IF(L34&gt;J34,L34-J34,0)),"")</f>
        <v/>
      </c>
      <c r="N34" s="250"/>
      <c r="O34" s="25"/>
    </row>
    <row r="35" spans="1:19" ht="18" customHeight="1" x14ac:dyDescent="0.2">
      <c r="A35" s="3"/>
      <c r="B35" s="3"/>
      <c r="C35" s="49" t="str">
        <f>IF(Beginpagina!$C$26=0,"",Beginpagina!$C$26)</f>
        <v/>
      </c>
      <c r="D35" s="262" t="str">
        <f>IF(Beginpagina!$D$27=0,"",Beginpagina!$D$27)</f>
        <v/>
      </c>
      <c r="E35" s="262"/>
      <c r="F35" s="262"/>
      <c r="G35" s="262"/>
      <c r="H35" s="262"/>
      <c r="I35" s="262"/>
      <c r="J35" s="250">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0"/>
      <c r="L35" s="91" t="str">
        <f>_xlfn.IFNA(VLOOKUP(C35,Beginpagina!$C$21:$G$26,5,0),"")</f>
        <v/>
      </c>
      <c r="M35" s="250" t="str">
        <f>IFERROR((IF(L35&gt;J35,L35-J35,0)),"")</f>
        <v/>
      </c>
      <c r="N35" s="250"/>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49" t="s">
        <v>84</v>
      </c>
      <c r="D39" s="249"/>
      <c r="E39" s="249"/>
      <c r="F39" s="249"/>
      <c r="G39" s="249"/>
      <c r="H39" s="249"/>
      <c r="I39" s="249"/>
      <c r="J39" s="249"/>
      <c r="K39" s="55"/>
      <c r="L39" s="55"/>
      <c r="M39" s="33"/>
      <c r="N39" s="33"/>
      <c r="O39"/>
      <c r="P39" s="71"/>
      <c r="Q39" s="71"/>
      <c r="R39" s="71"/>
      <c r="S39" s="71"/>
    </row>
    <row r="40" spans="1:19" ht="10.5" customHeight="1" x14ac:dyDescent="0.25">
      <c r="A40" s="3"/>
      <c r="B40" s="3"/>
      <c r="C40" s="249"/>
      <c r="D40" s="249"/>
      <c r="E40" s="249"/>
      <c r="F40" s="249"/>
      <c r="G40" s="249"/>
      <c r="H40" s="249"/>
      <c r="I40" s="249"/>
      <c r="J40" s="249"/>
      <c r="K40" s="55"/>
      <c r="L40" s="55"/>
      <c r="M40" s="33"/>
      <c r="N40" s="33"/>
      <c r="O40" s="3"/>
    </row>
    <row r="41" spans="1:19" ht="10.5" customHeight="1" x14ac:dyDescent="0.2">
      <c r="A41" s="3"/>
      <c r="B41" s="3"/>
      <c r="C41" s="249"/>
      <c r="D41" s="249"/>
      <c r="E41" s="249"/>
      <c r="F41" s="249"/>
      <c r="G41" s="249"/>
      <c r="H41" s="249"/>
      <c r="I41" s="249"/>
      <c r="J41" s="249"/>
      <c r="K41" s="25"/>
      <c r="L41" s="25"/>
      <c r="M41" s="3"/>
      <c r="N41" s="3"/>
      <c r="O41" s="3"/>
    </row>
    <row r="42" spans="1:19" ht="10.5" customHeight="1" x14ac:dyDescent="0.2">
      <c r="A42" s="3"/>
      <c r="B42" s="3"/>
      <c r="C42" s="249"/>
      <c r="D42" s="249"/>
      <c r="E42" s="249"/>
      <c r="F42" s="249"/>
      <c r="G42" s="249"/>
      <c r="H42" s="249"/>
      <c r="I42" s="249"/>
      <c r="J42" s="249"/>
      <c r="K42" s="25"/>
      <c r="L42" s="25"/>
      <c r="M42" s="3"/>
      <c r="N42" s="3"/>
      <c r="O42" s="3"/>
    </row>
    <row r="43" spans="1:19" ht="10" x14ac:dyDescent="0.2">
      <c r="A43" s="3"/>
      <c r="B43" s="3"/>
      <c r="C43" s="249"/>
      <c r="D43" s="249"/>
      <c r="E43" s="249"/>
      <c r="F43" s="249"/>
      <c r="G43" s="249"/>
      <c r="H43" s="249"/>
      <c r="I43" s="249"/>
      <c r="J43" s="249"/>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4.23 Samenwerking (voor)verkenningsfase koploperprojecten PPLG Overijssel</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Q18:R19"/>
    <mergeCell ref="Q20:S24"/>
    <mergeCell ref="C39:J43"/>
    <mergeCell ref="D31:I31"/>
    <mergeCell ref="J31:K31"/>
    <mergeCell ref="M31:N31"/>
    <mergeCell ref="C26:G27"/>
    <mergeCell ref="J66:M66"/>
    <mergeCell ref="D32:I32"/>
    <mergeCell ref="J32:K32"/>
    <mergeCell ref="M32:N32"/>
    <mergeCell ref="D33:I33"/>
    <mergeCell ref="J33:K33"/>
    <mergeCell ref="M33:N33"/>
    <mergeCell ref="D34:I34"/>
    <mergeCell ref="J34:K34"/>
    <mergeCell ref="M34:N34"/>
    <mergeCell ref="D35:I35"/>
    <mergeCell ref="J35:K35"/>
    <mergeCell ref="M35:N35"/>
    <mergeCell ref="C11:M13"/>
    <mergeCell ref="C14:M16"/>
    <mergeCell ref="J30:K30"/>
    <mergeCell ref="M30:N30"/>
    <mergeCell ref="C29:N29"/>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94" t="s">
        <v>112</v>
      </c>
      <c r="G11" s="295"/>
      <c r="H11" s="184" t="s">
        <v>71</v>
      </c>
      <c r="J11" s="181" t="s">
        <v>97</v>
      </c>
    </row>
    <row r="12" spans="1:14" s="70" customFormat="1" ht="18" customHeight="1" x14ac:dyDescent="0.2">
      <c r="A12" s="13"/>
      <c r="B12" s="13"/>
      <c r="C12" s="141">
        <f>IF(Beginpagina!$C$22=0,"",Beginpagina!$C$22)</f>
        <v>1</v>
      </c>
      <c r="D12" s="140" t="str">
        <f>IF(Beginpagina!$D$22=0,"",Beginpagina!$D$22)</f>
        <v>Het uitvoeren van een voorverkenning of een verkenning ter voorbereiding en positionering van een planuitwerkingsfase van een gebiedsproces</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92">
        <f>IF(H12&gt;J12,J12,H12)</f>
        <v>0</v>
      </c>
      <c r="G12" s="293"/>
      <c r="H12" s="185">
        <f>_xlfn.IFNA(VLOOKUP(C12,Beginpagina!$C$21:$G$26,5,0),"")</f>
        <v>1000000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92">
        <f>IF(H13&gt;J13,J13,H13)</f>
        <v>0</v>
      </c>
      <c r="G13" s="293"/>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92">
        <f>IF(H14&gt;J14,J14,H14)</f>
        <v>0</v>
      </c>
      <c r="G14" s="293"/>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92">
        <f>IF(H15&gt;J15,J15,H15)</f>
        <v>0</v>
      </c>
      <c r="G15" s="293"/>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92">
        <f>IF(H16&gt;J16,J16,H16)</f>
        <v>0</v>
      </c>
      <c r="G16" s="293"/>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92"/>
      <c r="G17" s="293"/>
      <c r="H17" s="185"/>
      <c r="I17" s="13"/>
      <c r="J17" s="182"/>
      <c r="K17" s="190"/>
    </row>
    <row r="18" spans="1:11" s="70" customFormat="1" ht="18" customHeight="1" thickBot="1" x14ac:dyDescent="0.25">
      <c r="A18" s="13"/>
      <c r="B18" s="13"/>
      <c r="C18" s="224" t="s">
        <v>90</v>
      </c>
      <c r="D18" s="225"/>
      <c r="E18" s="225"/>
      <c r="F18" s="268"/>
      <c r="G18" s="269"/>
      <c r="H18" s="186"/>
      <c r="I18" s="13"/>
      <c r="J18" s="182"/>
      <c r="K18" s="190"/>
    </row>
    <row r="19" spans="1:11" s="70" customFormat="1" ht="15" customHeight="1" thickTop="1" x14ac:dyDescent="0.2">
      <c r="A19" s="13"/>
      <c r="B19" s="13"/>
      <c r="C19" s="138" t="s">
        <v>19</v>
      </c>
      <c r="D19" s="138"/>
      <c r="E19" s="138">
        <f>SUM(E12:E18)</f>
        <v>0</v>
      </c>
      <c r="F19" s="270">
        <f>SUM(F12:G16)</f>
        <v>0</v>
      </c>
      <c r="G19" s="271"/>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73" t="s">
        <v>13</v>
      </c>
      <c r="D25" s="274"/>
      <c r="E25" s="116" t="s">
        <v>12</v>
      </c>
      <c r="F25"/>
      <c r="G25" s="277" t="s">
        <v>80</v>
      </c>
      <c r="H25" s="277"/>
      <c r="I25"/>
      <c r="J25" s="13"/>
    </row>
    <row r="26" spans="1:11" s="70" customFormat="1" ht="15" customHeight="1" x14ac:dyDescent="0.2">
      <c r="A26" s="13"/>
      <c r="B26" s="13"/>
      <c r="C26" s="280"/>
      <c r="D26" s="280"/>
      <c r="E26" s="226"/>
      <c r="F26"/>
      <c r="G26" s="276" t="s">
        <v>79</v>
      </c>
      <c r="H26" s="276"/>
      <c r="I26"/>
      <c r="J26" s="13"/>
    </row>
    <row r="27" spans="1:11" s="70" customFormat="1" ht="10.5" customHeight="1" x14ac:dyDescent="0.2">
      <c r="A27" s="13"/>
      <c r="B27" s="13"/>
      <c r="C27" s="21"/>
      <c r="D27" s="21"/>
      <c r="E27"/>
      <c r="F27"/>
      <c r="G27" s="276"/>
      <c r="H27" s="276"/>
      <c r="I27"/>
      <c r="J27" s="13"/>
    </row>
    <row r="28" spans="1:11" s="70" customFormat="1" ht="10.5" customHeight="1" thickBot="1" x14ac:dyDescent="0.25">
      <c r="A28" s="13"/>
      <c r="B28" s="13"/>
      <c r="C28" s="39" t="s">
        <v>109</v>
      </c>
      <c r="D28" s="10"/>
      <c r="E28"/>
      <c r="F28"/>
      <c r="G28" s="276"/>
      <c r="H28" s="276"/>
      <c r="I28"/>
      <c r="J28" s="13"/>
    </row>
    <row r="29" spans="1:11" s="70" customFormat="1" ht="10.5" customHeight="1" thickBot="1" x14ac:dyDescent="0.25">
      <c r="A29" s="13"/>
      <c r="B29" s="13"/>
      <c r="C29" s="278" t="s">
        <v>104</v>
      </c>
      <c r="D29" s="278"/>
      <c r="E29" s="107"/>
      <c r="F29" s="107"/>
      <c r="G29" s="283">
        <f>$E$19-$E$26-E$37-$E$48-$E$52</f>
        <v>0</v>
      </c>
      <c r="H29" s="284"/>
      <c r="I29" s="107"/>
      <c r="J29" s="13"/>
    </row>
    <row r="30" spans="1:11" s="70" customFormat="1" ht="10.5" customHeight="1" x14ac:dyDescent="0.2">
      <c r="A30" s="13"/>
      <c r="B30" s="13"/>
      <c r="C30" s="278"/>
      <c r="D30" s="278"/>
      <c r="E30" s="107"/>
      <c r="F30" s="107"/>
      <c r="G30" s="13"/>
      <c r="H30" s="13"/>
      <c r="I30" s="107"/>
      <c r="J30" s="13"/>
    </row>
    <row r="31" spans="1:11" ht="15" customHeight="1" x14ac:dyDescent="0.2">
      <c r="C31" s="273" t="s">
        <v>13</v>
      </c>
      <c r="D31" s="274"/>
      <c r="E31" s="116" t="s">
        <v>12</v>
      </c>
      <c r="F31"/>
      <c r="G31" s="272"/>
      <c r="H31" s="272"/>
      <c r="I31"/>
    </row>
    <row r="32" spans="1:11" ht="15" customHeight="1" x14ac:dyDescent="0.2">
      <c r="C32" s="280"/>
      <c r="D32" s="280"/>
      <c r="E32" s="226"/>
      <c r="F32" s="123"/>
      <c r="G32" s="123"/>
      <c r="H32" s="123"/>
      <c r="I32" s="123"/>
    </row>
    <row r="33" spans="3:9" ht="15" customHeight="1" x14ac:dyDescent="0.2">
      <c r="C33" s="281"/>
      <c r="D33" s="282"/>
      <c r="E33" s="226"/>
      <c r="F33" s="123"/>
      <c r="G33" s="123"/>
      <c r="H33" s="123"/>
      <c r="I33" s="123"/>
    </row>
    <row r="34" spans="3:9" ht="15" customHeight="1" x14ac:dyDescent="0.2">
      <c r="C34" s="281"/>
      <c r="D34" s="282"/>
      <c r="E34" s="226"/>
      <c r="F34" s="123"/>
      <c r="G34" s="123"/>
      <c r="H34" s="123"/>
      <c r="I34" s="123"/>
    </row>
    <row r="35" spans="3:9" ht="15" customHeight="1" x14ac:dyDescent="0.2">
      <c r="C35" s="280"/>
      <c r="D35" s="280"/>
      <c r="E35" s="226"/>
      <c r="F35" s="123"/>
      <c r="G35" s="123"/>
      <c r="H35" s="123"/>
      <c r="I35" s="123"/>
    </row>
    <row r="36" spans="3:9" ht="15" customHeight="1" thickBot="1" x14ac:dyDescent="0.25">
      <c r="C36" s="280"/>
      <c r="D36" s="280"/>
      <c r="E36" s="227"/>
      <c r="F36" s="123"/>
      <c r="G36" s="123"/>
      <c r="H36" s="123"/>
      <c r="I36" s="123"/>
    </row>
    <row r="37" spans="3:9" ht="15" customHeight="1" thickTop="1" x14ac:dyDescent="0.2">
      <c r="C37" s="275" t="s">
        <v>77</v>
      </c>
      <c r="D37" s="275"/>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79" t="s">
        <v>82</v>
      </c>
      <c r="D40" s="279"/>
      <c r="E40" s="123"/>
      <c r="F40" s="123"/>
      <c r="G40" s="123"/>
      <c r="H40" s="123"/>
      <c r="I40" s="123"/>
    </row>
    <row r="41" spans="3:9" ht="12" customHeight="1" x14ac:dyDescent="0.2">
      <c r="C41" s="279"/>
      <c r="D41" s="279"/>
      <c r="E41" s="123"/>
      <c r="F41" s="123"/>
      <c r="G41" s="123"/>
      <c r="H41" s="123"/>
      <c r="I41" s="123"/>
    </row>
    <row r="42" spans="3:9" ht="15" customHeight="1" x14ac:dyDescent="0.2">
      <c r="C42" s="273" t="s">
        <v>13</v>
      </c>
      <c r="D42" s="274"/>
      <c r="E42" s="117" t="s">
        <v>12</v>
      </c>
      <c r="F42" s="123"/>
      <c r="G42" s="123"/>
      <c r="H42" s="123"/>
      <c r="I42" s="123"/>
    </row>
    <row r="43" spans="3:9" ht="15" customHeight="1" x14ac:dyDescent="0.2">
      <c r="C43" s="280"/>
      <c r="D43" s="280"/>
      <c r="E43" s="226"/>
      <c r="F43" s="123"/>
      <c r="G43" s="123"/>
      <c r="H43" s="123"/>
      <c r="I43" s="123"/>
    </row>
    <row r="44" spans="3:9" ht="15" customHeight="1" x14ac:dyDescent="0.2">
      <c r="C44" s="281"/>
      <c r="D44" s="282"/>
      <c r="E44" s="226"/>
      <c r="F44" s="123"/>
      <c r="G44" s="123"/>
      <c r="H44" s="123"/>
      <c r="I44" s="123"/>
    </row>
    <row r="45" spans="3:9" ht="15" customHeight="1" x14ac:dyDescent="0.2">
      <c r="C45" s="281"/>
      <c r="D45" s="282"/>
      <c r="E45" s="226"/>
      <c r="F45" s="123"/>
      <c r="G45" s="123"/>
      <c r="H45" s="123"/>
      <c r="I45" s="123"/>
    </row>
    <row r="46" spans="3:9" ht="15" customHeight="1" x14ac:dyDescent="0.2">
      <c r="C46" s="280"/>
      <c r="D46" s="280"/>
      <c r="E46" s="226"/>
      <c r="F46" s="123"/>
      <c r="G46" s="123"/>
      <c r="H46" s="123"/>
      <c r="I46" s="123"/>
    </row>
    <row r="47" spans="3:9" ht="15" customHeight="1" thickBot="1" x14ac:dyDescent="0.25">
      <c r="C47" s="289"/>
      <c r="D47" s="290"/>
      <c r="E47" s="228"/>
      <c r="F47" s="123"/>
      <c r="G47" s="123"/>
      <c r="H47" s="123"/>
      <c r="I47" s="123"/>
    </row>
    <row r="48" spans="3:9" ht="15" customHeight="1" thickTop="1" x14ac:dyDescent="0.2">
      <c r="C48" s="275" t="s">
        <v>77</v>
      </c>
      <c r="D48" s="275"/>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7" t="s">
        <v>13</v>
      </c>
      <c r="D51" s="288"/>
      <c r="E51" s="116" t="s">
        <v>12</v>
      </c>
      <c r="F51"/>
      <c r="G51"/>
      <c r="H51"/>
      <c r="I51"/>
    </row>
    <row r="52" spans="1:14" ht="15" customHeight="1" thickTop="1" x14ac:dyDescent="0.2">
      <c r="C52" s="285" t="s">
        <v>111</v>
      </c>
      <c r="D52" s="286"/>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91" t="str">
        <f>IF(C58&lt;&gt;D58,"Let op: de inkomsten en uitgaven zijn niet gelijk aan elkaar! Verander de inkomstenposten, zodat de inkomsten gelijk worden aan de uitgaven.","")</f>
        <v/>
      </c>
      <c r="F58" s="291"/>
      <c r="G58" s="291"/>
      <c r="H58" s="291"/>
      <c r="I58" s="291"/>
    </row>
    <row r="59" spans="1:14" ht="10.5" customHeight="1" x14ac:dyDescent="0.2">
      <c r="C59"/>
      <c r="D59"/>
      <c r="E59" s="291"/>
      <c r="F59" s="291"/>
      <c r="G59" s="291"/>
      <c r="H59" s="291"/>
      <c r="I59" s="291"/>
    </row>
    <row r="60" spans="1:14" ht="22.5" customHeight="1" x14ac:dyDescent="0.2">
      <c r="C60"/>
      <c r="D60"/>
      <c r="E60" s="291"/>
      <c r="F60" s="291"/>
      <c r="G60" s="291"/>
      <c r="H60" s="291"/>
      <c r="I60" s="291"/>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4.23 Samenwerking (voor)verkenningsfase koploperprojecten PPLG Overijssel</v>
      </c>
      <c r="D90" s="35"/>
      <c r="E90" s="35"/>
      <c r="F90" s="229" t="s">
        <v>25</v>
      </c>
      <c r="G90" s="229"/>
      <c r="H90" s="229"/>
      <c r="I90" s="229"/>
      <c r="J90" s="13"/>
    </row>
  </sheetData>
  <sheetProtection deleteRows="0"/>
  <mergeCells count="36">
    <mergeCell ref="F17:G17"/>
    <mergeCell ref="F11:G11"/>
    <mergeCell ref="F12:G12"/>
    <mergeCell ref="F13:G13"/>
    <mergeCell ref="F14:G14"/>
    <mergeCell ref="F15:G15"/>
    <mergeCell ref="F16:G16"/>
    <mergeCell ref="C34:D34"/>
    <mergeCell ref="G29:H29"/>
    <mergeCell ref="C63:E66"/>
    <mergeCell ref="F90:I90"/>
    <mergeCell ref="C43:D43"/>
    <mergeCell ref="C46:D46"/>
    <mergeCell ref="C48:D48"/>
    <mergeCell ref="C52:D52"/>
    <mergeCell ref="C51:D51"/>
    <mergeCell ref="C44:D44"/>
    <mergeCell ref="C45:D45"/>
    <mergeCell ref="C47:D47"/>
    <mergeCell ref="E58:I60"/>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2023-11-30T14:42:31Z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2023-11-24T14:20:40Z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32725a97-0b21-4ace-a805-0601b0aa5a7d</vt:lpwstr>
  </property>
  <property fmtid="{D5CDD505-2E9C-101B-9397-08002B2CF9AE}" pid="8" name="MSIP_Label_1f7c1374-3856-4efe-8a20-c736d592c69d_ContentBits">
    <vt:lpwstr>0</vt:lpwstr>
  </property>
</Properties>
</file>